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9915" activeTab="2"/>
  </bookViews>
  <sheets>
    <sheet name="ТАБ 3-1" sheetId="1" r:id="rId1"/>
    <sheet name="ТАБ 3-2" sheetId="2" r:id="rId2"/>
    <sheet name="ТАБ 1+2" sheetId="3" r:id="rId3"/>
    <sheet name="ТАБ 3 сотв" sheetId="4" r:id="rId4"/>
    <sheet name="ТАБ 3" sheetId="5" r:id="rId5"/>
    <sheet name="кот2" sheetId="6" r:id="rId6"/>
  </sheets>
  <externalReferences>
    <externalReference r:id="rId9"/>
  </externalReferences>
  <definedNames>
    <definedName name="ReportObject1_0" localSheetId="2">'[1]ТСН,54'!$G$7</definedName>
    <definedName name="ReportObject1_0">'[1]ТСН,54'!$G$7</definedName>
    <definedName name="ReportObject2_0" localSheetId="5">'кот2'!$B$13</definedName>
    <definedName name="ReportObject2_1" localSheetId="5">'кот2'!$B$13</definedName>
    <definedName name="ReportObject2_10" localSheetId="5">'кот2'!$H$43</definedName>
    <definedName name="ReportObject2_11" localSheetId="5">'кот2'!$H$43</definedName>
    <definedName name="ReportObject2_12" localSheetId="5">'кот2'!$K$13</definedName>
    <definedName name="ReportObject2_13" localSheetId="5">'кот2'!$K$13</definedName>
    <definedName name="ReportObject2_14" localSheetId="5">'кот2'!$K$43</definedName>
    <definedName name="ReportObject2_15" localSheetId="5">'кот2'!$K$43</definedName>
    <definedName name="ReportObject2_16" localSheetId="5">'кот2'!$B$45</definedName>
    <definedName name="ReportObject2_17" localSheetId="5">'кот2'!$B$45</definedName>
    <definedName name="ReportObject2_18" localSheetId="5">'кот2'!$B$46</definedName>
    <definedName name="ReportObject2_19" localSheetId="5">'кот2'!$B$46</definedName>
    <definedName name="ReportObject2_2" localSheetId="5">'кот2'!$B$43</definedName>
    <definedName name="ReportObject2_20" localSheetId="5">'кот2'!$B$47</definedName>
    <definedName name="ReportObject2_21" localSheetId="5">'кот2'!$B$47</definedName>
    <definedName name="ReportObject2_22" localSheetId="5">'кот2'!$B$48</definedName>
    <definedName name="ReportObject2_23" localSheetId="5">'кот2'!$B$48</definedName>
    <definedName name="ReportObject2_3" localSheetId="5">'кот2'!$B$43</definedName>
    <definedName name="ReportObject2_4" localSheetId="5">'кот2'!$E$13</definedName>
    <definedName name="ReportObject2_5" localSheetId="5">'кот2'!$E$13</definedName>
    <definedName name="ReportObject2_6" localSheetId="5">'кот2'!$E$43</definedName>
    <definedName name="ReportObject2_7" localSheetId="5">'кот2'!$E$43</definedName>
    <definedName name="ReportObject2_8" localSheetId="5">'кот2'!$H$13</definedName>
    <definedName name="ReportObject2_9" localSheetId="5">'кот2'!$H$13</definedName>
    <definedName name="_xlnm.Print_Area" localSheetId="5">'кот2'!$A$1:$M$41</definedName>
    <definedName name="_xlnm.Print_Area" localSheetId="2">'ТАБ 1+2'!$A$1:$G$43</definedName>
    <definedName name="_xlnm.Print_Area" localSheetId="4">'ТАБ 3'!$A$1:$G$41</definedName>
    <definedName name="_xlnm.Print_Area" localSheetId="3">'ТАБ 3 сотв'!$A$1:$G$41</definedName>
    <definedName name="_xlnm.Print_Area" localSheetId="0">'ТАБ 3-1'!$A$1:$G$42</definedName>
    <definedName name="_xlnm.Print_Area" localSheetId="1">'ТАБ 3-2'!$A$1:$G$43</definedName>
  </definedNames>
  <calcPr fullCalcOnLoad="1"/>
</workbook>
</file>

<file path=xl/sharedStrings.xml><?xml version="1.0" encoding="utf-8"?>
<sst xmlns="http://schemas.openxmlformats.org/spreadsheetml/2006/main" count="112" uniqueCount="39">
  <si>
    <t>ООО "ЭТА"</t>
  </si>
  <si>
    <t>Наименование предприятия</t>
  </si>
  <si>
    <t>РП-10 кВ "Котельная №2"</t>
  </si>
  <si>
    <t>г. Вологда,  Окружное шоссе</t>
  </si>
  <si>
    <t>Таблица №1</t>
  </si>
  <si>
    <t>адрес</t>
  </si>
  <si>
    <t xml:space="preserve">                                   почасовых записей показаний электрических счетчиков </t>
  </si>
  <si>
    <t xml:space="preserve">                 в режимный день</t>
  </si>
  <si>
    <t>наименование потребителя</t>
  </si>
  <si>
    <t>часы суток</t>
  </si>
  <si>
    <t>Активная энергия, кВт*ч</t>
  </si>
  <si>
    <t>Реактивная энергия, квар*ч</t>
  </si>
  <si>
    <t>Расчетный коэфицент</t>
  </si>
  <si>
    <t>показания
счетчика</t>
  </si>
  <si>
    <t>разность</t>
  </si>
  <si>
    <t>расход
эл.энергии за час</t>
  </si>
  <si>
    <t>Итого</t>
  </si>
  <si>
    <t>Примечание: При наличии на предприятии большего числа сторонних потребителей, таблицу продолжить с соблюдением всех пунктов настоящей таблицы</t>
  </si>
  <si>
    <t>$18$76$E3$D1$BD$65$A6$17$B9$2E$1E$B0$D7$D0$D5$A6$7$5$2A$6B$0$0$0$0$0$0$0$0$0$0$0$0</t>
  </si>
  <si>
    <t>РП-10 кВ "Котельная №2" ввод 10 кВ</t>
  </si>
  <si>
    <t>РП-10 кВ "Котельная №2" яч.11 ввод 10 кВ от РП-10 кВ АО "БМЗ"</t>
  </si>
  <si>
    <t>Код ________</t>
  </si>
  <si>
    <t>Таблица №3</t>
  </si>
  <si>
    <t>Сводных данных режимного дня</t>
  </si>
  <si>
    <t>о потреблении электрической энергии по ТП СУ "Заводстрой"  ООО "ЭТА"</t>
  </si>
  <si>
    <t>Часы суток</t>
  </si>
  <si>
    <t>Суммарный расход эл. энергии по всем вводам</t>
  </si>
  <si>
    <t>Суммарный расход эл. энергии  всеми сторонними потребителями</t>
  </si>
  <si>
    <t>Расход эл. энергии предприятием</t>
  </si>
  <si>
    <t>$A6$20$85$11$30$9D$25$E7$CD$76$DA$F1$60$95$8C$BC$CE$E5$DB$9A$0$0$0$0$0$0$0$0$0$0$0$0</t>
  </si>
  <si>
    <t>о потреблении электрической энергии по ТП-412 СОТВ ООО "ЭТА"</t>
  </si>
  <si>
    <t>о потреблении электрической энергии по ГПП-1  ООО "ЭТА"</t>
  </si>
  <si>
    <t>Активная энергия</t>
  </si>
  <si>
    <t>Реактивная энергия</t>
  </si>
  <si>
    <t>Код __________</t>
  </si>
  <si>
    <t>о потреблении электрической энергии по ГПП-2  ООО "ЭТА"</t>
  </si>
  <si>
    <t>о потреблении электрической энергии по ООО "ЭТА" (ГПП-1+ГПП-2)</t>
  </si>
  <si>
    <t>Главный инженер ООО "ЭТА" _______________ /О.В.Комаров/</t>
  </si>
  <si>
    <t>РП-10 кВ ООО "Сигма"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</si>
</sst>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63">
      <alignment/>
      <protection/>
    </xf>
    <xf numFmtId="0" fontId="3" fillId="0" borderId="0" xfId="63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Font="1" applyBorder="1" applyAlignment="1">
      <alignment/>
    </xf>
    <xf numFmtId="2" fontId="0" fillId="0" borderId="20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/>
    </xf>
    <xf numFmtId="1" fontId="3" fillId="0" borderId="0" xfId="58" applyNumberFormat="1" applyBorder="1" applyAlignment="1">
      <alignment horizontal="center"/>
      <protection/>
    </xf>
    <xf numFmtId="165" fontId="3" fillId="0" borderId="0" xfId="0" applyNumberFormat="1" applyFont="1" applyBorder="1" applyAlignment="1">
      <alignment horizontal="center"/>
    </xf>
    <xf numFmtId="165" fontId="3" fillId="0" borderId="0" xfId="63" applyNumberFormat="1" applyBorder="1" applyAlignment="1">
      <alignment horizontal="center"/>
      <protection/>
    </xf>
    <xf numFmtId="0" fontId="3" fillId="0" borderId="0" xfId="63" applyBorder="1" applyAlignment="1">
      <alignment horizontal="right"/>
      <protection/>
    </xf>
    <xf numFmtId="165" fontId="3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3" fillId="0" borderId="0" xfId="89" applyBorder="1" applyAlignment="1">
      <alignment horizontal="right"/>
      <protection/>
    </xf>
    <xf numFmtId="0" fontId="3" fillId="0" borderId="0" xfId="89" applyFont="1" applyBorder="1">
      <alignment/>
      <protection/>
    </xf>
    <xf numFmtId="0" fontId="3" fillId="0" borderId="0" xfId="89" applyBorder="1">
      <alignment/>
      <protection/>
    </xf>
    <xf numFmtId="0" fontId="42" fillId="0" borderId="0" xfId="0" applyFont="1" applyAlignment="1">
      <alignment/>
    </xf>
    <xf numFmtId="0" fontId="0" fillId="0" borderId="14" xfId="0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0" xfId="0" applyFont="1" applyAlignment="1">
      <alignment/>
    </xf>
  </cellXfs>
  <cellStyles count="1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 2" xfId="77"/>
    <cellStyle name="Обычный 32 3" xfId="78"/>
    <cellStyle name="Обычный 33 2" xfId="79"/>
    <cellStyle name="Обычный 33 3" xfId="80"/>
    <cellStyle name="Обычный 34 2" xfId="81"/>
    <cellStyle name="Обычный 34 3" xfId="82"/>
    <cellStyle name="Обычный 35 2" xfId="83"/>
    <cellStyle name="Обычный 35 3" xfId="84"/>
    <cellStyle name="Обычный 36 2" xfId="85"/>
    <cellStyle name="Обычный 36 3" xfId="86"/>
    <cellStyle name="Обычный 37 2" xfId="87"/>
    <cellStyle name="Обычный 37 3" xfId="88"/>
    <cellStyle name="Обычный 38 2" xfId="89"/>
    <cellStyle name="Обычный 38 3" xfId="90"/>
    <cellStyle name="Обычный 39 2" xfId="91"/>
    <cellStyle name="Обычный 39 3" xfId="92"/>
    <cellStyle name="Обычный 4" xfId="93"/>
    <cellStyle name="Обычный 40 2" xfId="94"/>
    <cellStyle name="Обычный 40 3" xfId="95"/>
    <cellStyle name="Обычный 41 2" xfId="96"/>
    <cellStyle name="Обычный 41 3" xfId="97"/>
    <cellStyle name="Обычный 42 2" xfId="98"/>
    <cellStyle name="Обычный 42 3" xfId="99"/>
    <cellStyle name="Обычный 43 2" xfId="100"/>
    <cellStyle name="Обычный 43 3" xfId="101"/>
    <cellStyle name="Обычный 44 2" xfId="102"/>
    <cellStyle name="Обычный 44 3" xfId="103"/>
    <cellStyle name="Обычный 45 2" xfId="104"/>
    <cellStyle name="Обычный 45 3" xfId="105"/>
    <cellStyle name="Обычный 46 2" xfId="106"/>
    <cellStyle name="Обычный 46 3" xfId="107"/>
    <cellStyle name="Обычный 47 2" xfId="108"/>
    <cellStyle name="Обычный 47 3" xfId="109"/>
    <cellStyle name="Обычный 48 2" xfId="110"/>
    <cellStyle name="Обычный 48 3" xfId="111"/>
    <cellStyle name="Обычный 49 2" xfId="112"/>
    <cellStyle name="Обычный 49 3" xfId="113"/>
    <cellStyle name="Обычный 5" xfId="114"/>
    <cellStyle name="Обычный 50 2" xfId="115"/>
    <cellStyle name="Обычный 50 3" xfId="116"/>
    <cellStyle name="Обычный 51 2" xfId="117"/>
    <cellStyle name="Обычный 51 3" xfId="118"/>
    <cellStyle name="Обычный 52 2" xfId="119"/>
    <cellStyle name="Обычный 52 3" xfId="120"/>
    <cellStyle name="Обычный 53 2" xfId="121"/>
    <cellStyle name="Обычный 53 3" xfId="122"/>
    <cellStyle name="Обычный 54 2" xfId="123"/>
    <cellStyle name="Обычный 54 3" xfId="124"/>
    <cellStyle name="Обычный 55 2" xfId="125"/>
    <cellStyle name="Обычный 55 3" xfId="126"/>
    <cellStyle name="Обычный 56 2" xfId="127"/>
    <cellStyle name="Обычный 56 3" xfId="128"/>
    <cellStyle name="Обычный 57 2" xfId="129"/>
    <cellStyle name="Обычный 57 3" xfId="130"/>
    <cellStyle name="Обычный 58 2" xfId="131"/>
    <cellStyle name="Обычный 58 3" xfId="132"/>
    <cellStyle name="Обычный 59 2" xfId="133"/>
    <cellStyle name="Обычный 59 3" xfId="134"/>
    <cellStyle name="Обычный 6" xfId="135"/>
    <cellStyle name="Обычный 60 2" xfId="136"/>
    <cellStyle name="Обычный 60 3" xfId="137"/>
    <cellStyle name="Обычный 61 2" xfId="138"/>
    <cellStyle name="Обычный 61 3" xfId="139"/>
    <cellStyle name="Обычный 62 2" xfId="140"/>
    <cellStyle name="Обычный 62 3" xfId="141"/>
    <cellStyle name="Обычный 63 2" xfId="142"/>
    <cellStyle name="Обычный 63 3" xfId="143"/>
    <cellStyle name="Обычный 64 2" xfId="144"/>
    <cellStyle name="Обычный 64 3" xfId="145"/>
    <cellStyle name="Обычный 65 2" xfId="146"/>
    <cellStyle name="Обычный 65 3" xfId="147"/>
    <cellStyle name="Обычный 66 2" xfId="148"/>
    <cellStyle name="Обычный 66 3" xfId="149"/>
    <cellStyle name="Обычный 67 2" xfId="150"/>
    <cellStyle name="Обычный 67 3" xfId="151"/>
    <cellStyle name="Обычный 68 2" xfId="152"/>
    <cellStyle name="Обычный 68 3" xfId="153"/>
    <cellStyle name="Обычный 69 2" xfId="154"/>
    <cellStyle name="Обычный 69 3" xfId="155"/>
    <cellStyle name="Обычный 7" xfId="156"/>
    <cellStyle name="Обычный 70 2" xfId="157"/>
    <cellStyle name="Обычный 70 3" xfId="158"/>
    <cellStyle name="Обычный 71 2" xfId="159"/>
    <cellStyle name="Обычный 71 3" xfId="160"/>
    <cellStyle name="Обычный 72" xfId="161"/>
    <cellStyle name="Обычный 73" xfId="162"/>
    <cellStyle name="Обычный 74" xfId="163"/>
    <cellStyle name="Обычный 75" xfId="164"/>
    <cellStyle name="Обычный 76" xfId="165"/>
    <cellStyle name="Обычный 77" xfId="166"/>
    <cellStyle name="Обычный 78" xfId="167"/>
    <cellStyle name="Обычный 79" xfId="168"/>
    <cellStyle name="Обычный 8" xfId="169"/>
    <cellStyle name="Обычный 80" xfId="170"/>
    <cellStyle name="Обычный 81" xfId="171"/>
    <cellStyle name="Обычный 82" xfId="172"/>
    <cellStyle name="Обычный 9" xfId="173"/>
    <cellStyle name="Followed Hyperlink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Стиль 1" xfId="180"/>
    <cellStyle name="Текст предупреждения" xfId="181"/>
    <cellStyle name="Comma" xfId="182"/>
    <cellStyle name="Comma [0]" xfId="183"/>
    <cellStyle name="Хороший" xfId="18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2;&#1086;&#1080;%20&#1076;&#1086;&#1082;&#1091;&#1084;&#1077;&#1085;&#1090;&#1099;\&#1056;&#1077;&#1078;&#1080;&#1084;&#1085;&#1099;&#1081;%20&#1076;&#1077;&#1085;&#1100;%2020062012\&#1043;&#1055;&#1055;1_2006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erReportInfo_&amp;!()$bbQ"/>
      <sheetName val="ТСН,54"/>
      <sheetName val="ВВ1,2"/>
      <sheetName val="ВВ3,4"/>
      <sheetName val="яч.2 ,57"/>
      <sheetName val="яч.9,49"/>
      <sheetName val="яч.3,47"/>
      <sheetName val="яч.44,45"/>
      <sheetName val="яч.15,35"/>
      <sheetName val="яч.8,36"/>
      <sheetName val="яч.11,33"/>
      <sheetName val="яч.6,42"/>
      <sheetName val="яч.13,31"/>
      <sheetName val="яч.51"/>
      <sheetName val="яч.55"/>
      <sheetName val="яч.10,34"/>
      <sheetName val="яч.12,32"/>
      <sheetName val="яч.17,58"/>
      <sheetName val="Предз-2"/>
      <sheetName val="ТАБ 3"/>
      <sheetName val="ТАБ 1+2"/>
    </sheetNames>
    <sheetDataSet>
      <sheetData sheetId="1">
        <row r="7">
          <cell r="G7" t="str">
            <v>20.06.2012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34</v>
      </c>
    </row>
    <row r="2" spans="1:10" ht="15.75">
      <c r="A2" s="53"/>
      <c r="B2" s="53"/>
      <c r="C2" s="53"/>
      <c r="D2" s="54" t="s">
        <v>22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23</v>
      </c>
      <c r="D3" s="55"/>
      <c r="E3" s="55"/>
      <c r="F3" s="57">
        <v>42907</v>
      </c>
      <c r="G3" s="55"/>
    </row>
    <row r="4" spans="1:7" ht="15">
      <c r="A4" s="78" t="s">
        <v>31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25</v>
      </c>
      <c r="B6" s="81" t="s">
        <v>32</v>
      </c>
      <c r="C6" s="81"/>
      <c r="D6" s="81"/>
      <c r="E6" s="81" t="s">
        <v>33</v>
      </c>
      <c r="F6" s="81"/>
      <c r="G6" s="81"/>
    </row>
    <row r="7" spans="1:12" ht="105">
      <c r="A7" s="80"/>
      <c r="B7" s="16" t="s">
        <v>26</v>
      </c>
      <c r="C7" s="16" t="s">
        <v>27</v>
      </c>
      <c r="D7" s="16" t="s">
        <v>28</v>
      </c>
      <c r="E7" s="16" t="s">
        <v>26</v>
      </c>
      <c r="F7" s="16" t="s">
        <v>27</v>
      </c>
      <c r="G7" s="16" t="s">
        <v>28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3120.696</v>
      </c>
      <c r="C9" s="65">
        <v>3269.2000000000007</v>
      </c>
      <c r="D9" s="65">
        <f>B9-C9</f>
        <v>-148.50400000000081</v>
      </c>
      <c r="E9" s="65">
        <v>1361.464</v>
      </c>
      <c r="F9" s="65">
        <v>1496.7</v>
      </c>
      <c r="G9" s="65">
        <f>E9-F9</f>
        <v>-135.2360000000001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2936.696</v>
      </c>
      <c r="C10" s="65">
        <v>3084.3400000000006</v>
      </c>
      <c r="D10" s="65">
        <f aca="true" t="shared" si="0" ref="D10:D32">B10-C10</f>
        <v>-147.6440000000007</v>
      </c>
      <c r="E10" s="65">
        <v>1337.44</v>
      </c>
      <c r="F10" s="65">
        <v>1482.05</v>
      </c>
      <c r="G10" s="65">
        <f aca="true" t="shared" si="1" ref="G10:G32">E10-F10</f>
        <v>-144.6099999999999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2840.696</v>
      </c>
      <c r="C11" s="65">
        <v>2982.6400000000003</v>
      </c>
      <c r="D11" s="65">
        <f t="shared" si="0"/>
        <v>-141.94400000000041</v>
      </c>
      <c r="E11" s="65">
        <v>1353.464</v>
      </c>
      <c r="F11" s="65">
        <v>1492.9499999999998</v>
      </c>
      <c r="G11" s="65">
        <f t="shared" si="1"/>
        <v>-139.48599999999988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2696.696</v>
      </c>
      <c r="C12" s="65">
        <v>2831.4100000000003</v>
      </c>
      <c r="D12" s="65">
        <f t="shared" si="0"/>
        <v>-134.7140000000004</v>
      </c>
      <c r="E12" s="65">
        <v>1285.44</v>
      </c>
      <c r="F12" s="65">
        <v>1412.75</v>
      </c>
      <c r="G12" s="65">
        <f t="shared" si="1"/>
        <v>-127.30999999999995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2676.696</v>
      </c>
      <c r="C13" s="65">
        <v>2817.540000000001</v>
      </c>
      <c r="D13" s="65">
        <f t="shared" si="0"/>
        <v>-140.84400000000096</v>
      </c>
      <c r="E13" s="65">
        <v>1249.416</v>
      </c>
      <c r="F13" s="65">
        <v>1386.5000000000002</v>
      </c>
      <c r="G13" s="65">
        <f t="shared" si="1"/>
        <v>-137.0840000000003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2792.696</v>
      </c>
      <c r="C14" s="65">
        <v>2927.2799999999997</v>
      </c>
      <c r="D14" s="65">
        <f t="shared" si="0"/>
        <v>-134.58399999999983</v>
      </c>
      <c r="E14" s="65">
        <v>1257.464</v>
      </c>
      <c r="F14" s="65">
        <v>1420.3500000000001</v>
      </c>
      <c r="G14" s="65">
        <f t="shared" si="1"/>
        <v>-162.8860000000002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4268.672</v>
      </c>
      <c r="C15" s="65">
        <v>4440.879999999999</v>
      </c>
      <c r="D15" s="65">
        <f t="shared" si="0"/>
        <v>-172.20799999999963</v>
      </c>
      <c r="E15" s="65">
        <v>1221.392</v>
      </c>
      <c r="F15" s="65">
        <v>1396.6500000000003</v>
      </c>
      <c r="G15" s="65">
        <f t="shared" si="1"/>
        <v>-175.25800000000027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6268.696</v>
      </c>
      <c r="C16" s="65">
        <v>6479.4800000000005</v>
      </c>
      <c r="D16" s="65">
        <f t="shared" si="0"/>
        <v>-210.78400000000056</v>
      </c>
      <c r="E16" s="65">
        <v>1293.344</v>
      </c>
      <c r="F16" s="65">
        <v>1496.25</v>
      </c>
      <c r="G16" s="65">
        <f t="shared" si="1"/>
        <v>-202.90599999999995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7064.648</v>
      </c>
      <c r="C17" s="65">
        <v>7284.290000000002</v>
      </c>
      <c r="D17" s="65">
        <f t="shared" si="0"/>
        <v>-219.64200000000164</v>
      </c>
      <c r="E17" s="65">
        <v>1409.104</v>
      </c>
      <c r="F17" s="65">
        <v>1575.2499999999998</v>
      </c>
      <c r="G17" s="65">
        <f t="shared" si="1"/>
        <v>-166.14599999999973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7576.672</v>
      </c>
      <c r="C18" s="65">
        <v>7815.339999999999</v>
      </c>
      <c r="D18" s="65">
        <f t="shared" si="0"/>
        <v>-238.66799999999967</v>
      </c>
      <c r="E18" s="65">
        <v>1381.056</v>
      </c>
      <c r="F18" s="65">
        <v>1558.2800000000004</v>
      </c>
      <c r="G18" s="65">
        <f t="shared" si="1"/>
        <v>-177.2240000000004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7824.648</v>
      </c>
      <c r="C19" s="65">
        <v>8069.419999999999</v>
      </c>
      <c r="D19" s="65">
        <f t="shared" si="0"/>
        <v>-244.77199999999903</v>
      </c>
      <c r="E19" s="65">
        <v>1477.08</v>
      </c>
      <c r="F19" s="65">
        <v>1587.9399999999998</v>
      </c>
      <c r="G19" s="65">
        <f t="shared" si="1"/>
        <v>-110.8599999999999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7848.672</v>
      </c>
      <c r="C20" s="65">
        <v>8093.57</v>
      </c>
      <c r="D20" s="65">
        <f t="shared" si="0"/>
        <v>-244.89800000000014</v>
      </c>
      <c r="E20" s="65">
        <v>1541.104</v>
      </c>
      <c r="F20" s="65">
        <v>1747.3600000000001</v>
      </c>
      <c r="G20" s="65">
        <f t="shared" si="1"/>
        <v>-206.25600000000009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7836.672</v>
      </c>
      <c r="C21" s="65">
        <v>8079.63</v>
      </c>
      <c r="D21" s="65">
        <f t="shared" si="0"/>
        <v>-242.95800000000054</v>
      </c>
      <c r="E21" s="65">
        <v>1537.152</v>
      </c>
      <c r="F21" s="65">
        <v>1729.29</v>
      </c>
      <c r="G21" s="65">
        <f t="shared" si="1"/>
        <v>-192.13799999999992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7900.648</v>
      </c>
      <c r="C22" s="65">
        <v>8150.450000000001</v>
      </c>
      <c r="D22" s="65">
        <f t="shared" si="0"/>
        <v>-249.8020000000006</v>
      </c>
      <c r="E22" s="65">
        <v>1533.08</v>
      </c>
      <c r="F22" s="65">
        <v>1666.02</v>
      </c>
      <c r="G22" s="65">
        <f t="shared" si="1"/>
        <v>-132.94000000000005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8012.672</v>
      </c>
      <c r="C23" s="65">
        <v>8263.679999999998</v>
      </c>
      <c r="D23" s="65">
        <f t="shared" si="0"/>
        <v>-251.0079999999989</v>
      </c>
      <c r="E23" s="65">
        <v>1581.08</v>
      </c>
      <c r="F23" s="65">
        <v>1743.1699999999998</v>
      </c>
      <c r="G23" s="65">
        <f t="shared" si="1"/>
        <v>-162.08999999999992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8052.672</v>
      </c>
      <c r="C24" s="65">
        <v>8308.099999999997</v>
      </c>
      <c r="D24" s="65">
        <f t="shared" si="0"/>
        <v>-255.42799999999716</v>
      </c>
      <c r="E24" s="65">
        <v>1581.104</v>
      </c>
      <c r="F24" s="65">
        <v>1781.42</v>
      </c>
      <c r="G24" s="65">
        <f t="shared" si="1"/>
        <v>-200.31600000000003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7964.672</v>
      </c>
      <c r="C25" s="65">
        <v>8214.079999999998</v>
      </c>
      <c r="D25" s="65">
        <f t="shared" si="0"/>
        <v>-249.40799999999854</v>
      </c>
      <c r="E25" s="65">
        <v>1549.152</v>
      </c>
      <c r="F25" s="65">
        <v>1718.45</v>
      </c>
      <c r="G25" s="65">
        <f t="shared" si="1"/>
        <v>-169.298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7828.672</v>
      </c>
      <c r="C26" s="65">
        <v>8083.179999999999</v>
      </c>
      <c r="D26" s="65">
        <f t="shared" si="0"/>
        <v>-254.5079999999998</v>
      </c>
      <c r="E26" s="65">
        <v>1609.224</v>
      </c>
      <c r="F26" s="65">
        <v>1808.8799999999999</v>
      </c>
      <c r="G26" s="65">
        <f t="shared" si="1"/>
        <v>-199.65599999999995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7768.672</v>
      </c>
      <c r="C27" s="65">
        <v>8019.61</v>
      </c>
      <c r="D27" s="65">
        <f t="shared" si="0"/>
        <v>-250.9380000000001</v>
      </c>
      <c r="E27" s="65">
        <v>1565.272</v>
      </c>
      <c r="F27" s="65">
        <v>1758.1399999999999</v>
      </c>
      <c r="G27" s="65">
        <f t="shared" si="1"/>
        <v>-192.86799999999994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7784.672</v>
      </c>
      <c r="C28" s="65">
        <v>8035.75</v>
      </c>
      <c r="D28" s="65">
        <f t="shared" si="0"/>
        <v>-251.07800000000043</v>
      </c>
      <c r="E28" s="65">
        <v>1485.248</v>
      </c>
      <c r="F28" s="65">
        <v>1683.65</v>
      </c>
      <c r="G28" s="65">
        <f t="shared" si="1"/>
        <v>-198.40200000000004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7568.696</v>
      </c>
      <c r="C29" s="65">
        <v>7814.8</v>
      </c>
      <c r="D29" s="65">
        <f t="shared" si="0"/>
        <v>-246.10400000000027</v>
      </c>
      <c r="E29" s="65">
        <v>1409.32</v>
      </c>
      <c r="F29" s="65">
        <v>1574.7499999999998</v>
      </c>
      <c r="G29" s="65">
        <f t="shared" si="1"/>
        <v>-165.42999999999984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6884.672</v>
      </c>
      <c r="C30" s="65">
        <v>7114.49</v>
      </c>
      <c r="D30" s="65">
        <f t="shared" si="0"/>
        <v>-229.8180000000002</v>
      </c>
      <c r="E30" s="65">
        <v>1385.32</v>
      </c>
      <c r="F30" s="65">
        <v>1596.3100000000002</v>
      </c>
      <c r="G30" s="65">
        <f t="shared" si="1"/>
        <v>-210.99000000000024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6452.696</v>
      </c>
      <c r="C31" s="65">
        <v>6658.6</v>
      </c>
      <c r="D31" s="65">
        <f t="shared" si="0"/>
        <v>-205.90400000000045</v>
      </c>
      <c r="E31" s="65">
        <v>1385.392</v>
      </c>
      <c r="F31" s="65">
        <v>1602.5800000000002</v>
      </c>
      <c r="G31" s="65">
        <f t="shared" si="1"/>
        <v>-217.1880000000001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5412.672</v>
      </c>
      <c r="C32" s="65">
        <v>5602.610000000001</v>
      </c>
      <c r="D32" s="65">
        <f t="shared" si="0"/>
        <v>-189.938000000001</v>
      </c>
      <c r="E32" s="65">
        <v>1329.368</v>
      </c>
      <c r="F32" s="65">
        <v>1525.03</v>
      </c>
      <c r="G32" s="65">
        <f t="shared" si="1"/>
        <v>-195.66200000000003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147384.27200000003</v>
      </c>
      <c r="C33" s="73">
        <f t="shared" si="2"/>
        <v>152440.37</v>
      </c>
      <c r="D33" s="73">
        <f t="shared" si="2"/>
        <v>-5056.098000000002</v>
      </c>
      <c r="E33" s="74">
        <f t="shared" si="2"/>
        <v>34118.48</v>
      </c>
      <c r="F33" s="74">
        <f t="shared" si="2"/>
        <v>38240.72</v>
      </c>
      <c r="G33" s="75">
        <f t="shared" si="2"/>
        <v>-4122.24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34</v>
      </c>
    </row>
    <row r="2" spans="1:10" ht="15.75">
      <c r="A2" s="53"/>
      <c r="B2" s="53"/>
      <c r="C2" s="53"/>
      <c r="D2" s="54" t="s">
        <v>22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23</v>
      </c>
      <c r="D3" s="55"/>
      <c r="E3" s="55"/>
      <c r="F3" s="57">
        <v>42907</v>
      </c>
      <c r="G3" s="55"/>
    </row>
    <row r="4" spans="1:7" ht="15">
      <c r="A4" s="78" t="s">
        <v>35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25</v>
      </c>
      <c r="B6" s="81" t="s">
        <v>32</v>
      </c>
      <c r="C6" s="81"/>
      <c r="D6" s="81"/>
      <c r="E6" s="81" t="s">
        <v>33</v>
      </c>
      <c r="F6" s="81"/>
      <c r="G6" s="81"/>
    </row>
    <row r="7" spans="1:12" ht="105">
      <c r="A7" s="80"/>
      <c r="B7" s="16" t="s">
        <v>26</v>
      </c>
      <c r="C7" s="16" t="s">
        <v>27</v>
      </c>
      <c r="D7" s="16" t="s">
        <v>28</v>
      </c>
      <c r="E7" s="16" t="s">
        <v>26</v>
      </c>
      <c r="F7" s="16" t="s">
        <v>27</v>
      </c>
      <c r="G7" s="16" t="s">
        <v>28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4666.32</v>
      </c>
      <c r="C9" s="65">
        <v>4615.799999999999</v>
      </c>
      <c r="D9" s="65">
        <f>B9-C9</f>
        <v>50.52000000000044</v>
      </c>
      <c r="E9" s="65">
        <v>3259.62</v>
      </c>
      <c r="F9" s="65">
        <v>3526.9999999999995</v>
      </c>
      <c r="G9" s="65">
        <f>E9-F9</f>
        <v>-267.37999999999965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4504.32</v>
      </c>
      <c r="C10" s="65">
        <v>4457.900000000001</v>
      </c>
      <c r="D10" s="65">
        <f aca="true" t="shared" si="0" ref="D10:D32">B10-C10</f>
        <v>46.41999999999916</v>
      </c>
      <c r="E10" s="65">
        <v>3289.86</v>
      </c>
      <c r="F10" s="65">
        <v>3541.899999999999</v>
      </c>
      <c r="G10" s="65">
        <f aca="true" t="shared" si="1" ref="G10:G32">E10-F10</f>
        <v>-252.03999999999905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4318.42</v>
      </c>
      <c r="C11" s="65">
        <v>4258.1</v>
      </c>
      <c r="D11" s="65">
        <f t="shared" si="0"/>
        <v>60.31999999999971</v>
      </c>
      <c r="E11" s="65">
        <v>3224.04</v>
      </c>
      <c r="F11" s="65">
        <v>3490.9</v>
      </c>
      <c r="G11" s="65">
        <f t="shared" si="1"/>
        <v>-266.8600000000001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3970.38</v>
      </c>
      <c r="C12" s="65">
        <v>3907.399999999999</v>
      </c>
      <c r="D12" s="65">
        <f t="shared" si="0"/>
        <v>62.98000000000093</v>
      </c>
      <c r="E12" s="65">
        <v>3019.7400000000002</v>
      </c>
      <c r="F12" s="65">
        <v>3286.4</v>
      </c>
      <c r="G12" s="65">
        <f t="shared" si="1"/>
        <v>-266.65999999999985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3868.2200000000003</v>
      </c>
      <c r="C13" s="65">
        <v>3816.699999999999</v>
      </c>
      <c r="D13" s="65">
        <f t="shared" si="0"/>
        <v>51.520000000001346</v>
      </c>
      <c r="E13" s="65">
        <v>2887.42</v>
      </c>
      <c r="F13" s="65">
        <v>3152.6</v>
      </c>
      <c r="G13" s="65">
        <f t="shared" si="1"/>
        <v>-265.17999999999984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4144.2</v>
      </c>
      <c r="C14" s="65">
        <v>4091.3999999999996</v>
      </c>
      <c r="D14" s="65">
        <f t="shared" si="0"/>
        <v>52.80000000000018</v>
      </c>
      <c r="E14" s="65">
        <v>3001.94</v>
      </c>
      <c r="F14" s="65">
        <v>3280.9999999999995</v>
      </c>
      <c r="G14" s="65">
        <f t="shared" si="1"/>
        <v>-279.0599999999995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4851.98</v>
      </c>
      <c r="C15" s="65">
        <v>4804.000000000001</v>
      </c>
      <c r="D15" s="65">
        <f t="shared" si="0"/>
        <v>47.979999999998654</v>
      </c>
      <c r="E15" s="65">
        <v>3205.2200000000003</v>
      </c>
      <c r="F15" s="65">
        <v>3479.2000000000007</v>
      </c>
      <c r="G15" s="65">
        <f t="shared" si="1"/>
        <v>-273.9800000000005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6639.78</v>
      </c>
      <c r="C16" s="65">
        <v>6567.5</v>
      </c>
      <c r="D16" s="65">
        <f t="shared" si="0"/>
        <v>72.27999999999975</v>
      </c>
      <c r="E16" s="65">
        <v>5809.16</v>
      </c>
      <c r="F16" s="65">
        <v>6088.599999999999</v>
      </c>
      <c r="G16" s="65">
        <f t="shared" si="1"/>
        <v>-279.4399999999996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8247.28</v>
      </c>
      <c r="C17" s="65">
        <v>8171.300000000001</v>
      </c>
      <c r="D17" s="65">
        <f t="shared" si="0"/>
        <v>75.97999999999956</v>
      </c>
      <c r="E17" s="65">
        <v>8178.4800000000005</v>
      </c>
      <c r="F17" s="65">
        <v>8463</v>
      </c>
      <c r="G17" s="65">
        <f t="shared" si="1"/>
        <v>-284.5199999999995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8853.02</v>
      </c>
      <c r="C18" s="65">
        <v>8783.7</v>
      </c>
      <c r="D18" s="65">
        <f t="shared" si="0"/>
        <v>69.31999999999971</v>
      </c>
      <c r="E18" s="65">
        <v>8111.76</v>
      </c>
      <c r="F18" s="65">
        <v>8386.3</v>
      </c>
      <c r="G18" s="65">
        <f t="shared" si="1"/>
        <v>-274.53999999999905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8931.1</v>
      </c>
      <c r="C19" s="65">
        <v>8854.8</v>
      </c>
      <c r="D19" s="65">
        <f t="shared" si="0"/>
        <v>76.30000000000109</v>
      </c>
      <c r="E19" s="65">
        <v>8436.28</v>
      </c>
      <c r="F19" s="65">
        <v>8695.599999999999</v>
      </c>
      <c r="G19" s="65">
        <f t="shared" si="1"/>
        <v>-259.3199999999979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8427.320000000002</v>
      </c>
      <c r="C20" s="65">
        <v>8364.9</v>
      </c>
      <c r="D20" s="65">
        <f t="shared" si="0"/>
        <v>62.42000000000189</v>
      </c>
      <c r="E20" s="65">
        <v>7926.9400000000005</v>
      </c>
      <c r="F20" s="65">
        <v>8202.9</v>
      </c>
      <c r="G20" s="65">
        <f t="shared" si="1"/>
        <v>-275.9599999999991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10419.58</v>
      </c>
      <c r="C21" s="65">
        <v>10326.300000000001</v>
      </c>
      <c r="D21" s="65">
        <f t="shared" si="0"/>
        <v>93.27999999999884</v>
      </c>
      <c r="E21" s="65">
        <v>9619.64</v>
      </c>
      <c r="F21" s="65">
        <v>9899</v>
      </c>
      <c r="G21" s="65">
        <f t="shared" si="1"/>
        <v>-279.3600000000006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10683.38</v>
      </c>
      <c r="C22" s="65">
        <v>10607.4</v>
      </c>
      <c r="D22" s="65">
        <f t="shared" si="0"/>
        <v>75.97999999999956</v>
      </c>
      <c r="E22" s="65">
        <v>9534.460000000001</v>
      </c>
      <c r="F22" s="65">
        <v>9800.9</v>
      </c>
      <c r="G22" s="65">
        <f t="shared" si="1"/>
        <v>-266.4399999999987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10683.42</v>
      </c>
      <c r="C23" s="65">
        <v>10601.3</v>
      </c>
      <c r="D23" s="65">
        <f t="shared" si="0"/>
        <v>82.1200000000008</v>
      </c>
      <c r="E23" s="65">
        <v>9642.66</v>
      </c>
      <c r="F23" s="65">
        <v>9915</v>
      </c>
      <c r="G23" s="65">
        <f t="shared" si="1"/>
        <v>-272.34000000000015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8247.5</v>
      </c>
      <c r="C24" s="65">
        <v>8184.600000000002</v>
      </c>
      <c r="D24" s="65">
        <f t="shared" si="0"/>
        <v>62.89999999999782</v>
      </c>
      <c r="E24" s="65">
        <v>7957.0599999999995</v>
      </c>
      <c r="F24" s="65">
        <v>8232</v>
      </c>
      <c r="G24" s="65">
        <f t="shared" si="1"/>
        <v>-274.9400000000005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8205.56</v>
      </c>
      <c r="C25" s="65">
        <v>8133</v>
      </c>
      <c r="D25" s="65">
        <f t="shared" si="0"/>
        <v>72.55999999999949</v>
      </c>
      <c r="E25" s="65">
        <v>8005.42</v>
      </c>
      <c r="F25" s="65">
        <v>8275.699999999999</v>
      </c>
      <c r="G25" s="65">
        <f t="shared" si="1"/>
        <v>-270.27999999999884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7653.66</v>
      </c>
      <c r="C26" s="65">
        <v>7579.200000000002</v>
      </c>
      <c r="D26" s="65">
        <f t="shared" si="0"/>
        <v>74.45999999999822</v>
      </c>
      <c r="E26" s="65">
        <v>7754.16</v>
      </c>
      <c r="F26" s="65">
        <v>8018.3</v>
      </c>
      <c r="G26" s="65">
        <f t="shared" si="1"/>
        <v>-264.1400000000003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6873.82</v>
      </c>
      <c r="C27" s="65">
        <v>6810.4000000000015</v>
      </c>
      <c r="D27" s="65">
        <f t="shared" si="0"/>
        <v>63.419999999998254</v>
      </c>
      <c r="E27" s="65">
        <v>6920.219999999999</v>
      </c>
      <c r="F27" s="65">
        <v>7191.499999999999</v>
      </c>
      <c r="G27" s="65">
        <f t="shared" si="1"/>
        <v>-271.27999999999975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6447.44</v>
      </c>
      <c r="C28" s="65">
        <v>6390.6</v>
      </c>
      <c r="D28" s="65">
        <f t="shared" si="0"/>
        <v>56.839999999999236</v>
      </c>
      <c r="E28" s="65">
        <v>6408.68</v>
      </c>
      <c r="F28" s="65">
        <v>6707.3</v>
      </c>
      <c r="G28" s="65">
        <f t="shared" si="1"/>
        <v>-298.6199999999999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6988.74</v>
      </c>
      <c r="C29" s="65">
        <v>6925.800000000002</v>
      </c>
      <c r="D29" s="65">
        <f t="shared" si="0"/>
        <v>62.93999999999778</v>
      </c>
      <c r="E29" s="65">
        <v>6786.900000000001</v>
      </c>
      <c r="F29" s="65">
        <v>7081.5</v>
      </c>
      <c r="G29" s="65">
        <f t="shared" si="1"/>
        <v>-294.59999999999945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6209.54</v>
      </c>
      <c r="C30" s="65">
        <v>6140.300000000001</v>
      </c>
      <c r="D30" s="65">
        <f t="shared" si="0"/>
        <v>69.23999999999887</v>
      </c>
      <c r="E30" s="65">
        <v>5868.26</v>
      </c>
      <c r="F30" s="65">
        <v>6156.700000000001</v>
      </c>
      <c r="G30" s="65">
        <f t="shared" si="1"/>
        <v>-288.4400000000005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5615.62</v>
      </c>
      <c r="C31" s="65">
        <v>5551.9</v>
      </c>
      <c r="D31" s="65">
        <f t="shared" si="0"/>
        <v>63.720000000000255</v>
      </c>
      <c r="E31" s="65">
        <v>5508.759999999999</v>
      </c>
      <c r="F31" s="65">
        <v>5794.299999999999</v>
      </c>
      <c r="G31" s="65">
        <f t="shared" si="1"/>
        <v>-285.53999999999996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4193.900000000001</v>
      </c>
      <c r="C32" s="65">
        <v>4141.1</v>
      </c>
      <c r="D32" s="65">
        <f t="shared" si="0"/>
        <v>52.80000000000018</v>
      </c>
      <c r="E32" s="65">
        <v>3451.46</v>
      </c>
      <c r="F32" s="65">
        <v>3724.4000000000005</v>
      </c>
      <c r="G32" s="65">
        <f t="shared" si="1"/>
        <v>-272.9400000000005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163644.5</v>
      </c>
      <c r="C33" s="73">
        <f t="shared" si="2"/>
        <v>162085.4</v>
      </c>
      <c r="D33" s="73">
        <f t="shared" si="2"/>
        <v>1559.0999999999917</v>
      </c>
      <c r="E33" s="74">
        <f t="shared" si="2"/>
        <v>147808.14</v>
      </c>
      <c r="F33" s="74">
        <f t="shared" si="2"/>
        <v>154391.99999999997</v>
      </c>
      <c r="G33" s="75">
        <f t="shared" si="2"/>
        <v>-6583.859999999992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34</v>
      </c>
    </row>
    <row r="2" spans="1:10" ht="15.75">
      <c r="A2" s="53"/>
      <c r="B2" s="53"/>
      <c r="C2" s="53"/>
      <c r="D2" s="54" t="s">
        <v>22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23</v>
      </c>
      <c r="D3" s="55"/>
      <c r="E3" s="55"/>
      <c r="F3" s="57">
        <v>42907</v>
      </c>
      <c r="G3" s="55"/>
    </row>
    <row r="4" spans="1:7" ht="15">
      <c r="A4" s="78" t="s">
        <v>36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25</v>
      </c>
      <c r="B6" s="81" t="s">
        <v>32</v>
      </c>
      <c r="C6" s="81"/>
      <c r="D6" s="81"/>
      <c r="E6" s="81" t="s">
        <v>33</v>
      </c>
      <c r="F6" s="81"/>
      <c r="G6" s="81"/>
    </row>
    <row r="7" spans="1:12" ht="105">
      <c r="A7" s="80"/>
      <c r="B7" s="16" t="s">
        <v>26</v>
      </c>
      <c r="C7" s="16" t="s">
        <v>27</v>
      </c>
      <c r="D7" s="16" t="s">
        <v>28</v>
      </c>
      <c r="E7" s="16" t="s">
        <v>26</v>
      </c>
      <c r="F7" s="16" t="s">
        <v>27</v>
      </c>
      <c r="G7" s="16" t="s">
        <v>28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f>'ТАБ 3-1'!B9+'ТАБ 3-2'!B9</f>
        <v>7787.016</v>
      </c>
      <c r="C9" s="65">
        <f>'ТАБ 3-1'!C9+'ТАБ 3-2'!C9</f>
        <v>7885</v>
      </c>
      <c r="D9" s="65">
        <f>B9-C9</f>
        <v>-97.98400000000038</v>
      </c>
      <c r="E9" s="65">
        <f>'ТАБ 3-1'!E9+'ТАБ 3-2'!E9</f>
        <v>4621.084</v>
      </c>
      <c r="F9" s="65">
        <f>'ТАБ 3-1'!F9+'ТАБ 3-2'!F9</f>
        <v>5023.7</v>
      </c>
      <c r="G9" s="65">
        <f>E9-F9</f>
        <v>-402.616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f>'ТАБ 3-1'!B10+'ТАБ 3-2'!B10</f>
        <v>7441.016</v>
      </c>
      <c r="C10" s="65">
        <f>'ТАБ 3-1'!C10+'ТАБ 3-2'!C10</f>
        <v>7542.240000000002</v>
      </c>
      <c r="D10" s="65">
        <f aca="true" t="shared" si="0" ref="D10:D32">B10-C10</f>
        <v>-101.22400000000198</v>
      </c>
      <c r="E10" s="65">
        <f>'ТАБ 3-1'!E10+'ТАБ 3-2'!E10</f>
        <v>4627.3</v>
      </c>
      <c r="F10" s="65">
        <f>'ТАБ 3-1'!F10+'ТАБ 3-2'!F10</f>
        <v>5023.949999999999</v>
      </c>
      <c r="G10" s="65">
        <f aca="true" t="shared" si="1" ref="G10:G32">E10-F10</f>
        <v>-396.6499999999987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f>'ТАБ 3-1'!B11+'ТАБ 3-2'!B11</f>
        <v>7159.116</v>
      </c>
      <c r="C11" s="65">
        <f>'ТАБ 3-1'!C11+'ТАБ 3-2'!C11</f>
        <v>7240.740000000001</v>
      </c>
      <c r="D11" s="65">
        <f t="shared" si="0"/>
        <v>-81.6240000000007</v>
      </c>
      <c r="E11" s="65">
        <f>'ТАБ 3-1'!E11+'ТАБ 3-2'!E11</f>
        <v>4577.504</v>
      </c>
      <c r="F11" s="65">
        <f>'ТАБ 3-1'!F11+'ТАБ 3-2'!F11</f>
        <v>4983.85</v>
      </c>
      <c r="G11" s="65">
        <f t="shared" si="1"/>
        <v>-406.34600000000046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f>'ТАБ 3-1'!B12+'ТАБ 3-2'!B12</f>
        <v>6667.076</v>
      </c>
      <c r="C12" s="65">
        <f>'ТАБ 3-1'!C12+'ТАБ 3-2'!C12</f>
        <v>6738.8099999999995</v>
      </c>
      <c r="D12" s="65">
        <f t="shared" si="0"/>
        <v>-71.73399999999947</v>
      </c>
      <c r="E12" s="65">
        <f>'ТАБ 3-1'!E12+'ТАБ 3-2'!E12</f>
        <v>4305.18</v>
      </c>
      <c r="F12" s="65">
        <f>'ТАБ 3-1'!F12+'ТАБ 3-2'!F12</f>
        <v>4699.15</v>
      </c>
      <c r="G12" s="65">
        <f t="shared" si="1"/>
        <v>-393.96999999999935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f>'ТАБ 3-1'!B13+'ТАБ 3-2'!B13</f>
        <v>6544.916</v>
      </c>
      <c r="C13" s="65">
        <f>'ТАБ 3-1'!C13+'ТАБ 3-2'!C13</f>
        <v>6634.24</v>
      </c>
      <c r="D13" s="65">
        <f t="shared" si="0"/>
        <v>-89.32399999999961</v>
      </c>
      <c r="E13" s="65">
        <f>'ТАБ 3-1'!E13+'ТАБ 3-2'!E13</f>
        <v>4136.836</v>
      </c>
      <c r="F13" s="65">
        <f>'ТАБ 3-1'!F13+'ТАБ 3-2'!F13</f>
        <v>4539.1</v>
      </c>
      <c r="G13" s="65">
        <f t="shared" si="1"/>
        <v>-402.2640000000001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f>'ТАБ 3-1'!B14+'ТАБ 3-2'!B14</f>
        <v>6936.896</v>
      </c>
      <c r="C14" s="65">
        <f>'ТАБ 3-1'!C14+'ТАБ 3-2'!C14</f>
        <v>7018.679999999999</v>
      </c>
      <c r="D14" s="65">
        <f t="shared" si="0"/>
        <v>-81.78399999999965</v>
      </c>
      <c r="E14" s="65">
        <f>'ТАБ 3-1'!E14+'ТАБ 3-2'!E14</f>
        <v>4259.404</v>
      </c>
      <c r="F14" s="65">
        <f>'ТАБ 3-1'!F14+'ТАБ 3-2'!F14</f>
        <v>4701.349999999999</v>
      </c>
      <c r="G14" s="65">
        <f t="shared" si="1"/>
        <v>-441.945999999999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f>'ТАБ 3-1'!B15+'ТАБ 3-2'!B15</f>
        <v>9120.651999999998</v>
      </c>
      <c r="C15" s="65">
        <f>'ТАБ 3-1'!C15+'ТАБ 3-2'!C15</f>
        <v>9244.880000000001</v>
      </c>
      <c r="D15" s="65">
        <f t="shared" si="0"/>
        <v>-124.2280000000028</v>
      </c>
      <c r="E15" s="65">
        <f>'ТАБ 3-1'!E15+'ТАБ 3-2'!E15</f>
        <v>4426.612</v>
      </c>
      <c r="F15" s="65">
        <f>'ТАБ 3-1'!F15+'ТАБ 3-2'!F15</f>
        <v>4875.850000000001</v>
      </c>
      <c r="G15" s="65">
        <f t="shared" si="1"/>
        <v>-449.2380000000012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f>'ТАБ 3-1'!B16+'ТАБ 3-2'!B16</f>
        <v>12908.475999999999</v>
      </c>
      <c r="C16" s="65">
        <f>'ТАБ 3-1'!C16+'ТАБ 3-2'!C16</f>
        <v>13046.98</v>
      </c>
      <c r="D16" s="65">
        <f t="shared" si="0"/>
        <v>-138.50400000000081</v>
      </c>
      <c r="E16" s="65">
        <f>'ТАБ 3-1'!E16+'ТАБ 3-2'!E16</f>
        <v>7102.504</v>
      </c>
      <c r="F16" s="65">
        <f>'ТАБ 3-1'!F16+'ТАБ 3-2'!F16</f>
        <v>7584.849999999999</v>
      </c>
      <c r="G16" s="65">
        <f t="shared" si="1"/>
        <v>-482.34599999999955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f>'ТАБ 3-1'!B17+'ТАБ 3-2'!B17</f>
        <v>15311.928</v>
      </c>
      <c r="C17" s="65">
        <f>'ТАБ 3-1'!C17+'ТАБ 3-2'!C17</f>
        <v>15455.590000000004</v>
      </c>
      <c r="D17" s="65">
        <f t="shared" si="0"/>
        <v>-143.6620000000039</v>
      </c>
      <c r="E17" s="65">
        <f>'ТАБ 3-1'!E17+'ТАБ 3-2'!E17</f>
        <v>9587.584</v>
      </c>
      <c r="F17" s="65">
        <f>'ТАБ 3-1'!F17+'ТАБ 3-2'!F17</f>
        <v>10038.25</v>
      </c>
      <c r="G17" s="65">
        <f t="shared" si="1"/>
        <v>-450.66599999999926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f>'ТАБ 3-1'!B18+'ТАБ 3-2'!B18</f>
        <v>16429.692</v>
      </c>
      <c r="C18" s="65">
        <f>'ТАБ 3-1'!C18+'ТАБ 3-2'!C18</f>
        <v>16599.04</v>
      </c>
      <c r="D18" s="65">
        <f t="shared" si="0"/>
        <v>-169.34800000000178</v>
      </c>
      <c r="E18" s="65">
        <f>'ТАБ 3-1'!E18+'ТАБ 3-2'!E18</f>
        <v>9492.816</v>
      </c>
      <c r="F18" s="65">
        <f>'ТАБ 3-1'!F18+'ТАБ 3-2'!F18</f>
        <v>9944.58</v>
      </c>
      <c r="G18" s="65">
        <f t="shared" si="1"/>
        <v>-451.7639999999992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f>'ТАБ 3-1'!B19+'ТАБ 3-2'!B19</f>
        <v>16755.748</v>
      </c>
      <c r="C19" s="65">
        <f>'ТАБ 3-1'!C19+'ТАБ 3-2'!C19</f>
        <v>16924.219999999998</v>
      </c>
      <c r="D19" s="65">
        <f t="shared" si="0"/>
        <v>-168.47199999999793</v>
      </c>
      <c r="E19" s="65">
        <f>'ТАБ 3-1'!E19+'ТАБ 3-2'!E19</f>
        <v>9913.36</v>
      </c>
      <c r="F19" s="65">
        <f>'ТАБ 3-1'!F19+'ТАБ 3-2'!F19</f>
        <v>10283.539999999999</v>
      </c>
      <c r="G19" s="65">
        <f t="shared" si="1"/>
        <v>-370.1799999999985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f>'ТАБ 3-1'!B20+'ТАБ 3-2'!B20</f>
        <v>16275.992000000002</v>
      </c>
      <c r="C20" s="65">
        <f>'ТАБ 3-1'!C20+'ТАБ 3-2'!C20</f>
        <v>16458.47</v>
      </c>
      <c r="D20" s="65">
        <f t="shared" si="0"/>
        <v>-182.47799999999916</v>
      </c>
      <c r="E20" s="65">
        <f>'ТАБ 3-1'!E20+'ТАБ 3-2'!E20</f>
        <v>9468.044</v>
      </c>
      <c r="F20" s="65">
        <f>'ТАБ 3-1'!F20+'ТАБ 3-2'!F20</f>
        <v>9950.26</v>
      </c>
      <c r="G20" s="65">
        <f t="shared" si="1"/>
        <v>-482.21600000000035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f>'ТАБ 3-1'!B21+'ТАБ 3-2'!B21</f>
        <v>18256.252</v>
      </c>
      <c r="C21" s="65">
        <f>'ТАБ 3-1'!C21+'ТАБ 3-2'!C21</f>
        <v>18405.93</v>
      </c>
      <c r="D21" s="65">
        <f t="shared" si="0"/>
        <v>-149.67799999999988</v>
      </c>
      <c r="E21" s="65">
        <f>'ТАБ 3-1'!E21+'ТАБ 3-2'!E21</f>
        <v>11156.792</v>
      </c>
      <c r="F21" s="65">
        <f>'ТАБ 3-1'!F21+'ТАБ 3-2'!F21</f>
        <v>11628.29</v>
      </c>
      <c r="G21" s="65">
        <f t="shared" si="1"/>
        <v>-471.4980000000014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f>'ТАБ 3-1'!B22+'ТАБ 3-2'!B22</f>
        <v>18584.028</v>
      </c>
      <c r="C22" s="65">
        <f>'ТАБ 3-1'!C22+'ТАБ 3-2'!C22</f>
        <v>18757.85</v>
      </c>
      <c r="D22" s="65">
        <f t="shared" si="0"/>
        <v>-173.82200000000012</v>
      </c>
      <c r="E22" s="65">
        <f>'ТАБ 3-1'!E22+'ТАБ 3-2'!E22</f>
        <v>11067.54</v>
      </c>
      <c r="F22" s="65">
        <f>'ТАБ 3-1'!F22+'ТАБ 3-2'!F22</f>
        <v>11466.92</v>
      </c>
      <c r="G22" s="65">
        <f t="shared" si="1"/>
        <v>-399.3799999999992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f>'ТАБ 3-1'!B23+'ТАБ 3-2'!B23</f>
        <v>18696.092</v>
      </c>
      <c r="C23" s="65">
        <f>'ТАБ 3-1'!C23+'ТАБ 3-2'!C23</f>
        <v>18864.979999999996</v>
      </c>
      <c r="D23" s="65">
        <f t="shared" si="0"/>
        <v>-168.88799999999537</v>
      </c>
      <c r="E23" s="65">
        <f>'ТАБ 3-1'!E23+'ТАБ 3-2'!E23</f>
        <v>11223.74</v>
      </c>
      <c r="F23" s="65">
        <f>'ТАБ 3-1'!F23+'ТАБ 3-2'!F23</f>
        <v>11658.17</v>
      </c>
      <c r="G23" s="65">
        <f t="shared" si="1"/>
        <v>-434.4300000000003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f>'ТАБ 3-1'!B24+'ТАБ 3-2'!B24</f>
        <v>16300.171999999999</v>
      </c>
      <c r="C24" s="65">
        <f>'ТАБ 3-1'!C24+'ТАБ 3-2'!C24</f>
        <v>16492.699999999997</v>
      </c>
      <c r="D24" s="65">
        <f t="shared" si="0"/>
        <v>-192.52799999999843</v>
      </c>
      <c r="E24" s="65">
        <f>'ТАБ 3-1'!E24+'ТАБ 3-2'!E24</f>
        <v>9538.163999999999</v>
      </c>
      <c r="F24" s="65">
        <f>'ТАБ 3-1'!F24+'ТАБ 3-2'!F24</f>
        <v>10013.42</v>
      </c>
      <c r="G24" s="65">
        <f t="shared" si="1"/>
        <v>-475.2560000000012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f>'ТАБ 3-1'!B25+'ТАБ 3-2'!B25</f>
        <v>16170.232</v>
      </c>
      <c r="C25" s="65">
        <f>'ТАБ 3-1'!C25+'ТАБ 3-2'!C25</f>
        <v>16347.079999999998</v>
      </c>
      <c r="D25" s="65">
        <f t="shared" si="0"/>
        <v>-176.84799999999814</v>
      </c>
      <c r="E25" s="65">
        <f>'ТАБ 3-1'!E25+'ТАБ 3-2'!E25</f>
        <v>9554.572</v>
      </c>
      <c r="F25" s="65">
        <f>'ТАБ 3-1'!F25+'ТАБ 3-2'!F25</f>
        <v>9994.15</v>
      </c>
      <c r="G25" s="65">
        <f t="shared" si="1"/>
        <v>-439.5779999999995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f>'ТАБ 3-1'!B26+'ТАБ 3-2'!B26</f>
        <v>15482.331999999999</v>
      </c>
      <c r="C26" s="65">
        <f>'ТАБ 3-1'!C26+'ТАБ 3-2'!C26</f>
        <v>15662.380000000001</v>
      </c>
      <c r="D26" s="65">
        <f t="shared" si="0"/>
        <v>-180.0480000000025</v>
      </c>
      <c r="E26" s="65">
        <f>'ТАБ 3-1'!E26+'ТАБ 3-2'!E26</f>
        <v>9363.384</v>
      </c>
      <c r="F26" s="65">
        <f>'ТАБ 3-1'!F26+'ТАБ 3-2'!F26</f>
        <v>9827.18</v>
      </c>
      <c r="G26" s="65">
        <f t="shared" si="1"/>
        <v>-463.7960000000003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f>'ТАБ 3-1'!B27+'ТАБ 3-2'!B27</f>
        <v>14642.491999999998</v>
      </c>
      <c r="C27" s="65">
        <f>'ТАБ 3-1'!C27+'ТАБ 3-2'!C27</f>
        <v>14830.010000000002</v>
      </c>
      <c r="D27" s="65">
        <f t="shared" si="0"/>
        <v>-187.51800000000367</v>
      </c>
      <c r="E27" s="65">
        <f>'ТАБ 3-1'!E27+'ТАБ 3-2'!E27</f>
        <v>8485.491999999998</v>
      </c>
      <c r="F27" s="65">
        <f>'ТАБ 3-1'!F27+'ТАБ 3-2'!F27</f>
        <v>8949.64</v>
      </c>
      <c r="G27" s="65">
        <f t="shared" si="1"/>
        <v>-464.14800000000105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f>'ТАБ 3-1'!B28+'ТАБ 3-2'!B28</f>
        <v>14232.112</v>
      </c>
      <c r="C28" s="65">
        <f>'ТАБ 3-1'!C28+'ТАБ 3-2'!C28</f>
        <v>14426.35</v>
      </c>
      <c r="D28" s="65">
        <f t="shared" si="0"/>
        <v>-194.2380000000012</v>
      </c>
      <c r="E28" s="65">
        <f>'ТАБ 3-1'!E28+'ТАБ 3-2'!E28</f>
        <v>7893.928</v>
      </c>
      <c r="F28" s="65">
        <f>'ТАБ 3-1'!F28+'ТАБ 3-2'!F28</f>
        <v>8390.95</v>
      </c>
      <c r="G28" s="65">
        <f t="shared" si="1"/>
        <v>-497.02200000000084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f>'ТАБ 3-1'!B29+'ТАБ 3-2'!B29</f>
        <v>14557.436</v>
      </c>
      <c r="C29" s="65">
        <f>'ТАБ 3-1'!C29+'ТАБ 3-2'!C29</f>
        <v>14740.600000000002</v>
      </c>
      <c r="D29" s="65">
        <f t="shared" si="0"/>
        <v>-183.1640000000025</v>
      </c>
      <c r="E29" s="65">
        <f>'ТАБ 3-1'!E29+'ТАБ 3-2'!E29</f>
        <v>8196.220000000001</v>
      </c>
      <c r="F29" s="65">
        <f>'ТАБ 3-1'!F29+'ТАБ 3-2'!F29</f>
        <v>8656.25</v>
      </c>
      <c r="G29" s="65">
        <f t="shared" si="1"/>
        <v>-460.02999999999884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f>'ТАБ 3-1'!B30+'ТАБ 3-2'!B30</f>
        <v>13094.212</v>
      </c>
      <c r="C30" s="65">
        <f>'ТАБ 3-1'!C30+'ТАБ 3-2'!C30</f>
        <v>13254.79</v>
      </c>
      <c r="D30" s="65">
        <f t="shared" si="0"/>
        <v>-160.57800000000134</v>
      </c>
      <c r="E30" s="65">
        <f>'ТАБ 3-1'!E30+'ТАБ 3-2'!E30</f>
        <v>7253.58</v>
      </c>
      <c r="F30" s="65">
        <f>'ТАБ 3-1'!F30+'ТАБ 3-2'!F30</f>
        <v>7753.010000000001</v>
      </c>
      <c r="G30" s="65">
        <f t="shared" si="1"/>
        <v>-499.4300000000012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f>'ТАБ 3-1'!B31+'ТАБ 3-2'!B31</f>
        <v>12068.315999999999</v>
      </c>
      <c r="C31" s="65">
        <f>'ТАБ 3-1'!C31+'ТАБ 3-2'!C31</f>
        <v>12210.5</v>
      </c>
      <c r="D31" s="65">
        <f t="shared" si="0"/>
        <v>-142.1840000000011</v>
      </c>
      <c r="E31" s="65">
        <f>'ТАБ 3-1'!E31+'ТАБ 3-2'!E31</f>
        <v>6894.151999999999</v>
      </c>
      <c r="F31" s="65">
        <f>'ТАБ 3-1'!F31+'ТАБ 3-2'!F31</f>
        <v>7396.879999999999</v>
      </c>
      <c r="G31" s="65">
        <f t="shared" si="1"/>
        <v>-502.72800000000007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f>'ТАБ 3-1'!B32+'ТАБ 3-2'!B32</f>
        <v>9606.572</v>
      </c>
      <c r="C32" s="65">
        <f>'ТАБ 3-1'!C32+'ТАБ 3-2'!C32</f>
        <v>9743.710000000001</v>
      </c>
      <c r="D32" s="65">
        <f t="shared" si="0"/>
        <v>-137.13800000000083</v>
      </c>
      <c r="E32" s="65">
        <f>'ТАБ 3-1'!E32+'ТАБ 3-2'!E32</f>
        <v>4780.8279999999995</v>
      </c>
      <c r="F32" s="65">
        <f>'ТАБ 3-1'!F32+'ТАБ 3-2'!F32</f>
        <v>5249.43</v>
      </c>
      <c r="G32" s="65">
        <f t="shared" si="1"/>
        <v>-468.60200000000077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311028.77199999994</v>
      </c>
      <c r="C33" s="73">
        <f t="shared" si="2"/>
        <v>314525.77</v>
      </c>
      <c r="D33" s="73">
        <f t="shared" si="2"/>
        <v>-3496.9980000000132</v>
      </c>
      <c r="E33" s="74">
        <f t="shared" si="2"/>
        <v>181926.62000000002</v>
      </c>
      <c r="F33" s="74">
        <f t="shared" si="2"/>
        <v>192632.72000000003</v>
      </c>
      <c r="G33" s="75">
        <f t="shared" si="2"/>
        <v>-10706.1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7" ht="15">
      <c r="C36" s="70"/>
      <c r="D36" s="70"/>
      <c r="E36" s="70"/>
      <c r="F36" s="70"/>
      <c r="G36" s="70"/>
    </row>
    <row r="37" spans="2:7" ht="15">
      <c r="B37" s="88"/>
      <c r="C37" s="88"/>
      <c r="D37" s="88"/>
      <c r="E37" s="88"/>
      <c r="F37" s="88"/>
      <c r="G37" s="88"/>
    </row>
    <row r="40" spans="3:7" ht="15">
      <c r="C40" t="s">
        <v>37</v>
      </c>
      <c r="E40" s="3"/>
      <c r="F40" s="3"/>
      <c r="G40" s="3"/>
    </row>
    <row r="41" ht="15">
      <c r="V41" s="49" t="s">
        <v>29</v>
      </c>
    </row>
  </sheetData>
  <sheetProtection/>
  <mergeCells count="5">
    <mergeCell ref="A4:G4"/>
    <mergeCell ref="A5:G5"/>
    <mergeCell ref="A6:A7"/>
    <mergeCell ref="B6:D6"/>
    <mergeCell ref="E6:G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2" spans="1:10" ht="15.75">
      <c r="A2" s="53"/>
      <c r="B2" s="53"/>
      <c r="C2" s="53"/>
      <c r="D2" s="54" t="s">
        <v>22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23</v>
      </c>
      <c r="D3" s="55"/>
      <c r="E3" s="55"/>
      <c r="F3" s="57">
        <v>42907</v>
      </c>
      <c r="G3" s="55"/>
    </row>
    <row r="4" spans="1:7" ht="15">
      <c r="A4" s="78" t="s">
        <v>30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25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26</v>
      </c>
      <c r="C7" s="16" t="s">
        <v>27</v>
      </c>
      <c r="D7" s="16" t="s">
        <v>28</v>
      </c>
      <c r="E7" s="16" t="s">
        <v>26</v>
      </c>
      <c r="F7" s="16" t="s">
        <v>27</v>
      </c>
      <c r="G7" s="16" t="s">
        <v>28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6">
        <v>71.88</v>
      </c>
      <c r="C9" s="66">
        <v>69.36</v>
      </c>
      <c r="D9" s="66">
        <f>B9-C9</f>
        <v>2.519999999999996</v>
      </c>
      <c r="E9" s="66">
        <v>59.28</v>
      </c>
      <c r="F9" s="66">
        <v>58</v>
      </c>
      <c r="G9" s="66">
        <f>E9-F9</f>
        <v>1.2800000000000011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6">
        <v>70.67999999999999</v>
      </c>
      <c r="C10" s="66">
        <v>68.08</v>
      </c>
      <c r="D10" s="66">
        <f aca="true" t="shared" si="0" ref="D10:D32">B10-C10</f>
        <v>2.5999999999999943</v>
      </c>
      <c r="E10" s="66">
        <v>59.52</v>
      </c>
      <c r="F10" s="66">
        <v>57.92</v>
      </c>
      <c r="G10" s="66">
        <f aca="true" t="shared" si="1" ref="G10:G32">E10-F10</f>
        <v>1.6000000000000014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6">
        <v>74.94000000000001</v>
      </c>
      <c r="C11" s="66">
        <v>72.24</v>
      </c>
      <c r="D11" s="66">
        <f t="shared" si="0"/>
        <v>2.700000000000017</v>
      </c>
      <c r="E11" s="66">
        <v>60</v>
      </c>
      <c r="F11" s="66">
        <v>58.32</v>
      </c>
      <c r="G11" s="66">
        <f t="shared" si="1"/>
        <v>1.6799999999999997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6">
        <v>63.72</v>
      </c>
      <c r="C12" s="66">
        <v>61.28</v>
      </c>
      <c r="D12" s="66">
        <f t="shared" si="0"/>
        <v>2.4399999999999977</v>
      </c>
      <c r="E12" s="66">
        <v>51.12</v>
      </c>
      <c r="F12" s="66">
        <v>50.16</v>
      </c>
      <c r="G12" s="66">
        <f t="shared" si="1"/>
        <v>0.9600000000000009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6">
        <v>63.72</v>
      </c>
      <c r="C13" s="66">
        <v>61.12</v>
      </c>
      <c r="D13" s="66">
        <f t="shared" si="0"/>
        <v>2.6000000000000014</v>
      </c>
      <c r="E13" s="66">
        <v>48.48</v>
      </c>
      <c r="F13" s="66">
        <v>47.84</v>
      </c>
      <c r="G13" s="66">
        <f t="shared" si="1"/>
        <v>0.6399999999999935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6">
        <v>63.72</v>
      </c>
      <c r="C14" s="66">
        <v>61.04</v>
      </c>
      <c r="D14" s="66">
        <f t="shared" si="0"/>
        <v>2.6799999999999997</v>
      </c>
      <c r="E14" s="66">
        <v>49.2</v>
      </c>
      <c r="F14" s="66">
        <v>48.16</v>
      </c>
      <c r="G14" s="66">
        <f t="shared" si="1"/>
        <v>1.0400000000000063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6">
        <v>60.6</v>
      </c>
      <c r="C15" s="66">
        <v>58.08</v>
      </c>
      <c r="D15" s="66">
        <f t="shared" si="0"/>
        <v>2.520000000000003</v>
      </c>
      <c r="E15" s="66">
        <v>48.24</v>
      </c>
      <c r="F15" s="66">
        <v>47.68</v>
      </c>
      <c r="G15" s="66">
        <f t="shared" si="1"/>
        <v>0.5600000000000023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6">
        <v>70.14</v>
      </c>
      <c r="C16" s="66">
        <v>67.68</v>
      </c>
      <c r="D16" s="66">
        <f t="shared" si="0"/>
        <v>2.4599999999999937</v>
      </c>
      <c r="E16" s="66">
        <v>56.4</v>
      </c>
      <c r="F16" s="66">
        <v>55.52</v>
      </c>
      <c r="G16" s="66">
        <f t="shared" si="1"/>
        <v>0.8799999999999955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6">
        <v>67.08</v>
      </c>
      <c r="C17" s="66">
        <v>64.72</v>
      </c>
      <c r="D17" s="66">
        <f t="shared" si="0"/>
        <v>2.3599999999999994</v>
      </c>
      <c r="E17" s="66">
        <v>52.8</v>
      </c>
      <c r="F17" s="66">
        <v>52.72</v>
      </c>
      <c r="G17" s="66">
        <f t="shared" si="1"/>
        <v>0.0799999999999983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6">
        <v>68.76</v>
      </c>
      <c r="C18" s="66">
        <v>66.56</v>
      </c>
      <c r="D18" s="66">
        <f t="shared" si="0"/>
        <v>2.200000000000003</v>
      </c>
      <c r="E18" s="66">
        <v>53.04</v>
      </c>
      <c r="F18" s="66">
        <v>52.96</v>
      </c>
      <c r="G18" s="66">
        <f t="shared" si="1"/>
        <v>0.0799999999999983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6">
        <v>65.64</v>
      </c>
      <c r="C19" s="66">
        <v>63.28</v>
      </c>
      <c r="D19" s="66">
        <f t="shared" si="0"/>
        <v>2.3599999999999994</v>
      </c>
      <c r="E19" s="66">
        <v>49.92</v>
      </c>
      <c r="F19" s="66">
        <v>50.08</v>
      </c>
      <c r="G19" s="66">
        <f t="shared" si="1"/>
        <v>-0.1599999999999966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6">
        <v>59.16</v>
      </c>
      <c r="C20" s="66">
        <v>57.04</v>
      </c>
      <c r="D20" s="66">
        <f t="shared" si="0"/>
        <v>2.1199999999999974</v>
      </c>
      <c r="E20" s="66">
        <v>45.6</v>
      </c>
      <c r="F20" s="66">
        <v>45.76</v>
      </c>
      <c r="G20" s="66">
        <f t="shared" si="1"/>
        <v>-0.1599999999999966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6">
        <v>33.96</v>
      </c>
      <c r="C21" s="66">
        <v>32.16</v>
      </c>
      <c r="D21" s="66">
        <f t="shared" si="0"/>
        <v>1.8000000000000043</v>
      </c>
      <c r="E21" s="66">
        <v>24.48</v>
      </c>
      <c r="F21" s="66">
        <v>25.2</v>
      </c>
      <c r="G21" s="66">
        <f t="shared" si="1"/>
        <v>-0.7199999999999989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6">
        <v>31.8</v>
      </c>
      <c r="C22" s="66">
        <v>30.16</v>
      </c>
      <c r="D22" s="66">
        <f t="shared" si="0"/>
        <v>1.6400000000000006</v>
      </c>
      <c r="E22" s="66">
        <v>11.52</v>
      </c>
      <c r="F22" s="66">
        <v>22.88</v>
      </c>
      <c r="G22" s="66">
        <f t="shared" si="1"/>
        <v>-11.36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6">
        <v>52.2</v>
      </c>
      <c r="C23" s="66">
        <v>50</v>
      </c>
      <c r="D23" s="66">
        <f t="shared" si="0"/>
        <v>2.200000000000003</v>
      </c>
      <c r="E23" s="66">
        <v>38.16</v>
      </c>
      <c r="F23" s="66">
        <v>38.48</v>
      </c>
      <c r="G23" s="66">
        <f t="shared" si="1"/>
        <v>-0.3200000000000003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6">
        <v>49.56</v>
      </c>
      <c r="C24" s="66">
        <v>47.12</v>
      </c>
      <c r="D24" s="66">
        <f t="shared" si="0"/>
        <v>2.440000000000005</v>
      </c>
      <c r="E24" s="66">
        <v>38.4</v>
      </c>
      <c r="F24" s="66">
        <v>39.6</v>
      </c>
      <c r="G24" s="66">
        <f t="shared" si="1"/>
        <v>-1.2000000000000028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6">
        <v>52.44</v>
      </c>
      <c r="C25" s="66">
        <v>49.92</v>
      </c>
      <c r="D25" s="66">
        <f t="shared" si="0"/>
        <v>2.519999999999996</v>
      </c>
      <c r="E25" s="66">
        <v>42.96</v>
      </c>
      <c r="F25" s="66">
        <v>43.2</v>
      </c>
      <c r="G25" s="66">
        <f t="shared" si="1"/>
        <v>-0.240000000000002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6">
        <v>52.98</v>
      </c>
      <c r="C26" s="66">
        <v>50.64</v>
      </c>
      <c r="D26" s="66">
        <f t="shared" si="0"/>
        <v>2.3399999999999963</v>
      </c>
      <c r="E26" s="66">
        <v>41.04</v>
      </c>
      <c r="F26" s="66">
        <v>41.52</v>
      </c>
      <c r="G26" s="66">
        <f t="shared" si="1"/>
        <v>-0.480000000000004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6">
        <v>55.08</v>
      </c>
      <c r="C27" s="66">
        <v>52.64</v>
      </c>
      <c r="D27" s="66">
        <f t="shared" si="0"/>
        <v>2.4399999999999977</v>
      </c>
      <c r="E27" s="66">
        <v>44.16</v>
      </c>
      <c r="F27" s="66">
        <v>44.64</v>
      </c>
      <c r="G27" s="66">
        <f t="shared" si="1"/>
        <v>-0.480000000000004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6">
        <v>61.32</v>
      </c>
      <c r="C28" s="66">
        <v>59.04</v>
      </c>
      <c r="D28" s="66">
        <f t="shared" si="0"/>
        <v>2.280000000000001</v>
      </c>
      <c r="E28" s="66">
        <v>45.84</v>
      </c>
      <c r="F28" s="66">
        <v>46.4</v>
      </c>
      <c r="G28" s="66">
        <f t="shared" si="1"/>
        <v>-0.5599999999999952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6">
        <v>59.88</v>
      </c>
      <c r="C29" s="66">
        <v>57.6</v>
      </c>
      <c r="D29" s="66">
        <f t="shared" si="0"/>
        <v>2.280000000000001</v>
      </c>
      <c r="E29" s="66">
        <v>44.88</v>
      </c>
      <c r="F29" s="66">
        <v>45.52</v>
      </c>
      <c r="G29" s="66">
        <f t="shared" si="1"/>
        <v>-0.6400000000000006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6">
        <v>64.92</v>
      </c>
      <c r="C30" s="66">
        <v>62.8</v>
      </c>
      <c r="D30" s="66">
        <f t="shared" si="0"/>
        <v>2.1200000000000045</v>
      </c>
      <c r="E30" s="66">
        <v>50.16</v>
      </c>
      <c r="F30" s="66">
        <v>50.4</v>
      </c>
      <c r="G30" s="66">
        <f t="shared" si="1"/>
        <v>-0.240000000000002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6">
        <v>70.67999999999999</v>
      </c>
      <c r="C31" s="66">
        <v>68.24</v>
      </c>
      <c r="D31" s="66">
        <f t="shared" si="0"/>
        <v>2.4399999999999977</v>
      </c>
      <c r="E31" s="66">
        <v>53.76</v>
      </c>
      <c r="F31" s="66">
        <v>53.68</v>
      </c>
      <c r="G31" s="66">
        <f t="shared" si="1"/>
        <v>0.0799999999999983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6">
        <v>61.56</v>
      </c>
      <c r="C32" s="66">
        <v>59.04</v>
      </c>
      <c r="D32" s="66">
        <f t="shared" si="0"/>
        <v>2.520000000000003</v>
      </c>
      <c r="E32" s="66">
        <v>52.8</v>
      </c>
      <c r="F32" s="66">
        <v>51.2</v>
      </c>
      <c r="G32" s="66">
        <f t="shared" si="1"/>
        <v>1.5999999999999943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1446.4200000000003</v>
      </c>
      <c r="C33" s="73">
        <f t="shared" si="2"/>
        <v>1389.84</v>
      </c>
      <c r="D33" s="73">
        <f t="shared" si="2"/>
        <v>56.58000000000001</v>
      </c>
      <c r="E33" s="74">
        <f t="shared" si="2"/>
        <v>1121.76</v>
      </c>
      <c r="F33" s="74">
        <f t="shared" si="2"/>
        <v>1127.8400000000001</v>
      </c>
      <c r="G33" s="75">
        <f t="shared" si="2"/>
        <v>-6.0800000000000125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  <row r="41" ht="15">
      <c r="V41" s="49" t="s">
        <v>29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17.00390625" defaultRowHeight="15"/>
  <cols>
    <col min="1" max="1" width="12.00390625" style="0" customWidth="1"/>
    <col min="2" max="2" width="11.7109375" style="0" customWidth="1"/>
    <col min="3" max="3" width="12.28125" style="0" customWidth="1"/>
    <col min="4" max="4" width="12.421875" style="0" customWidth="1"/>
    <col min="5" max="5" width="11.57421875" style="0" customWidth="1"/>
    <col min="6" max="6" width="13.00390625" style="0" customWidth="1"/>
    <col min="7" max="7" width="13.421875" style="0" customWidth="1"/>
    <col min="8" max="8" width="17.00390625" style="0" customWidth="1"/>
    <col min="9" max="9" width="7.7109375" style="0" customWidth="1"/>
    <col min="10" max="10" width="8.00390625" style="0" customWidth="1"/>
    <col min="11" max="11" width="7.57421875" style="0" customWidth="1"/>
    <col min="12" max="12" width="8.421875" style="0" customWidth="1"/>
    <col min="13" max="13" width="12.00390625" style="0" customWidth="1"/>
    <col min="14" max="14" width="12.28125" style="0" customWidth="1"/>
    <col min="15" max="15" width="13.7109375" style="0" customWidth="1"/>
    <col min="16" max="16" width="10.7109375" style="0" customWidth="1"/>
  </cols>
  <sheetData>
    <row r="1" ht="15">
      <c r="G1" t="s">
        <v>21</v>
      </c>
    </row>
    <row r="2" spans="1:10" ht="15.75">
      <c r="A2" s="53"/>
      <c r="B2" s="53"/>
      <c r="C2" s="53"/>
      <c r="D2" s="54" t="s">
        <v>22</v>
      </c>
      <c r="E2" s="54"/>
      <c r="F2" s="54"/>
      <c r="G2" s="54"/>
      <c r="H2" s="54"/>
      <c r="I2" s="54"/>
      <c r="J2" s="54"/>
    </row>
    <row r="3" spans="2:7" ht="15">
      <c r="B3" s="55"/>
      <c r="C3" s="56" t="s">
        <v>23</v>
      </c>
      <c r="D3" s="55"/>
      <c r="E3" s="55"/>
      <c r="F3" s="57">
        <v>42907</v>
      </c>
      <c r="G3" s="55"/>
    </row>
    <row r="4" spans="1:7" ht="15">
      <c r="A4" s="78" t="s">
        <v>24</v>
      </c>
      <c r="B4" s="78"/>
      <c r="C4" s="78"/>
      <c r="D4" s="78"/>
      <c r="E4" s="78"/>
      <c r="F4" s="78"/>
      <c r="G4" s="78"/>
    </row>
    <row r="5" spans="1:7" ht="15">
      <c r="A5" s="79"/>
      <c r="B5" s="79"/>
      <c r="C5" s="79"/>
      <c r="D5" s="79"/>
      <c r="E5" s="79"/>
      <c r="F5" s="79"/>
      <c r="G5" s="79"/>
    </row>
    <row r="6" spans="1:7" ht="15">
      <c r="A6" s="80" t="s">
        <v>25</v>
      </c>
      <c r="B6" s="81" t="s">
        <v>10</v>
      </c>
      <c r="C6" s="81"/>
      <c r="D6" s="81"/>
      <c r="E6" s="81" t="s">
        <v>11</v>
      </c>
      <c r="F6" s="81"/>
      <c r="G6" s="81"/>
    </row>
    <row r="7" spans="1:12" ht="105">
      <c r="A7" s="80"/>
      <c r="B7" s="16" t="s">
        <v>26</v>
      </c>
      <c r="C7" s="16" t="s">
        <v>27</v>
      </c>
      <c r="D7" s="16" t="s">
        <v>28</v>
      </c>
      <c r="E7" s="16" t="s">
        <v>26</v>
      </c>
      <c r="F7" s="16" t="s">
        <v>27</v>
      </c>
      <c r="G7" s="16" t="s">
        <v>28</v>
      </c>
      <c r="H7" s="58"/>
      <c r="I7" s="3"/>
      <c r="J7" s="59"/>
      <c r="K7" s="59"/>
      <c r="L7" s="59"/>
    </row>
    <row r="8" spans="1:19" ht="15">
      <c r="A8" s="60">
        <v>1</v>
      </c>
      <c r="B8" s="60">
        <v>2</v>
      </c>
      <c r="C8" s="60">
        <v>3</v>
      </c>
      <c r="D8" s="60">
        <v>4</v>
      </c>
      <c r="E8" s="60">
        <v>5</v>
      </c>
      <c r="F8" s="60">
        <v>6</v>
      </c>
      <c r="G8" s="61">
        <v>7</v>
      </c>
      <c r="I8" s="62"/>
      <c r="J8" s="6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64">
        <v>1</v>
      </c>
      <c r="B9" s="65">
        <v>106.4</v>
      </c>
      <c r="C9" s="66">
        <v>102.85999999999999</v>
      </c>
      <c r="D9" s="66">
        <f>B9-C9</f>
        <v>3.5400000000000205</v>
      </c>
      <c r="E9" s="66">
        <v>22.6</v>
      </c>
      <c r="F9" s="66">
        <v>11.674999999999999</v>
      </c>
      <c r="G9" s="66">
        <f>E9-F9</f>
        <v>10.925000000000002</v>
      </c>
      <c r="I9" s="67"/>
      <c r="J9" s="68"/>
      <c r="K9" s="69"/>
      <c r="L9" s="68"/>
      <c r="M9" s="69"/>
      <c r="N9" s="3"/>
      <c r="O9" s="69"/>
      <c r="P9" s="3"/>
      <c r="Q9" s="3"/>
      <c r="R9" s="3"/>
      <c r="S9" s="3"/>
    </row>
    <row r="10" spans="1:19" ht="15">
      <c r="A10" s="64">
        <v>2</v>
      </c>
      <c r="B10" s="65">
        <v>100</v>
      </c>
      <c r="C10" s="66">
        <v>96.795</v>
      </c>
      <c r="D10" s="66">
        <f aca="true" t="shared" si="0" ref="D10:D32">B10-C10</f>
        <v>3.2049999999999983</v>
      </c>
      <c r="E10" s="66">
        <v>21.8</v>
      </c>
      <c r="F10" s="66">
        <v>10.565</v>
      </c>
      <c r="G10" s="66">
        <f aca="true" t="shared" si="1" ref="G10:G32">E10-F10</f>
        <v>11.235000000000001</v>
      </c>
      <c r="I10" s="67"/>
      <c r="J10" s="68"/>
      <c r="K10" s="69"/>
      <c r="L10" s="68"/>
      <c r="M10" s="69"/>
      <c r="N10" s="3"/>
      <c r="O10" s="69"/>
      <c r="P10" s="3"/>
      <c r="Q10" s="3"/>
      <c r="R10" s="3"/>
      <c r="S10" s="3"/>
    </row>
    <row r="11" spans="1:19" ht="15">
      <c r="A11" s="64">
        <v>3</v>
      </c>
      <c r="B11" s="65">
        <v>99.2</v>
      </c>
      <c r="C11" s="66">
        <v>95.90999999999998</v>
      </c>
      <c r="D11" s="66">
        <f t="shared" si="0"/>
        <v>3.2900000000000205</v>
      </c>
      <c r="E11" s="66">
        <v>22</v>
      </c>
      <c r="F11" s="66">
        <v>10.515</v>
      </c>
      <c r="G11" s="66">
        <f t="shared" si="1"/>
        <v>11.485</v>
      </c>
      <c r="I11" s="67"/>
      <c r="J11" s="68"/>
      <c r="K11" s="69"/>
      <c r="L11" s="68"/>
      <c r="M11" s="69"/>
      <c r="N11" s="3"/>
      <c r="O11" s="69"/>
      <c r="P11" s="3"/>
      <c r="Q11" s="3"/>
      <c r="R11" s="3"/>
      <c r="S11" s="3"/>
    </row>
    <row r="12" spans="1:19" ht="15">
      <c r="A12" s="64">
        <v>4</v>
      </c>
      <c r="B12" s="65">
        <v>98</v>
      </c>
      <c r="C12" s="66">
        <v>94.765</v>
      </c>
      <c r="D12" s="66">
        <f t="shared" si="0"/>
        <v>3.2349999999999994</v>
      </c>
      <c r="E12" s="66">
        <v>22.2</v>
      </c>
      <c r="F12" s="66">
        <v>10.204999999999998</v>
      </c>
      <c r="G12" s="66">
        <f t="shared" si="1"/>
        <v>11.995000000000001</v>
      </c>
      <c r="I12" s="67"/>
      <c r="J12" s="68"/>
      <c r="K12" s="69"/>
      <c r="L12" s="68"/>
      <c r="M12" s="69"/>
      <c r="N12" s="3"/>
      <c r="O12" s="69"/>
      <c r="P12" s="3"/>
      <c r="Q12" s="3"/>
      <c r="R12" s="3"/>
      <c r="S12" s="3"/>
    </row>
    <row r="13" spans="1:19" ht="15">
      <c r="A13" s="64">
        <v>5</v>
      </c>
      <c r="B13" s="65">
        <v>97</v>
      </c>
      <c r="C13" s="66">
        <v>93.795</v>
      </c>
      <c r="D13" s="66">
        <f t="shared" si="0"/>
        <v>3.2049999999999983</v>
      </c>
      <c r="E13" s="66">
        <v>21</v>
      </c>
      <c r="F13" s="66">
        <v>9.52</v>
      </c>
      <c r="G13" s="66">
        <f t="shared" si="1"/>
        <v>11.48</v>
      </c>
      <c r="I13" s="67"/>
      <c r="J13" s="68"/>
      <c r="K13" s="69"/>
      <c r="L13" s="68"/>
      <c r="M13" s="69"/>
      <c r="N13" s="3"/>
      <c r="O13" s="69"/>
      <c r="P13" s="3"/>
      <c r="Q13" s="3"/>
      <c r="R13" s="3"/>
      <c r="S13" s="3"/>
    </row>
    <row r="14" spans="1:19" ht="15">
      <c r="A14" s="64">
        <v>6</v>
      </c>
      <c r="B14" s="65">
        <v>103.6</v>
      </c>
      <c r="C14" s="66">
        <v>100.21999999999998</v>
      </c>
      <c r="D14" s="66">
        <f t="shared" si="0"/>
        <v>3.3800000000000097</v>
      </c>
      <c r="E14" s="66">
        <v>26.8</v>
      </c>
      <c r="F14" s="66">
        <v>14.870000000000001</v>
      </c>
      <c r="G14" s="66">
        <f t="shared" si="1"/>
        <v>11.93</v>
      </c>
      <c r="I14" s="67"/>
      <c r="J14" s="68"/>
      <c r="K14" s="69"/>
      <c r="L14" s="68"/>
      <c r="M14" s="69"/>
      <c r="N14" s="3"/>
      <c r="O14" s="69"/>
      <c r="P14" s="3"/>
      <c r="Q14" s="3"/>
      <c r="R14" s="3"/>
      <c r="S14" s="3"/>
    </row>
    <row r="15" spans="1:19" ht="15">
      <c r="A15" s="64">
        <v>7</v>
      </c>
      <c r="B15" s="65">
        <v>104.2</v>
      </c>
      <c r="C15" s="66">
        <v>101.25</v>
      </c>
      <c r="D15" s="66">
        <f t="shared" si="0"/>
        <v>2.950000000000003</v>
      </c>
      <c r="E15" s="66">
        <v>26.4</v>
      </c>
      <c r="F15" s="66">
        <v>14.314999999999998</v>
      </c>
      <c r="G15" s="66">
        <f t="shared" si="1"/>
        <v>12.085</v>
      </c>
      <c r="I15" s="67"/>
      <c r="J15" s="68"/>
      <c r="K15" s="69"/>
      <c r="L15" s="68"/>
      <c r="M15" s="69"/>
      <c r="N15" s="3"/>
      <c r="O15" s="69"/>
      <c r="P15" s="3"/>
      <c r="Q15" s="3"/>
      <c r="R15" s="3"/>
      <c r="S15" s="3"/>
    </row>
    <row r="16" spans="1:19" ht="15">
      <c r="A16" s="64">
        <v>8</v>
      </c>
      <c r="B16" s="65">
        <v>133.4</v>
      </c>
      <c r="C16" s="66">
        <v>130.55</v>
      </c>
      <c r="D16" s="66">
        <f t="shared" si="0"/>
        <v>2.8499999999999943</v>
      </c>
      <c r="E16" s="66">
        <v>56</v>
      </c>
      <c r="F16" s="66">
        <v>42.934999999999995</v>
      </c>
      <c r="G16" s="66">
        <f t="shared" si="1"/>
        <v>13.065000000000005</v>
      </c>
      <c r="I16" s="67"/>
      <c r="J16" s="68"/>
      <c r="K16" s="69"/>
      <c r="L16" s="68"/>
      <c r="M16" s="69"/>
      <c r="N16" s="3"/>
      <c r="O16" s="69"/>
      <c r="P16" s="3"/>
      <c r="Q16" s="3"/>
      <c r="R16" s="3"/>
      <c r="S16" s="3"/>
    </row>
    <row r="17" spans="1:21" ht="15">
      <c r="A17" s="64">
        <v>9</v>
      </c>
      <c r="B17" s="65">
        <v>171.4</v>
      </c>
      <c r="C17" s="66">
        <v>167.47</v>
      </c>
      <c r="D17" s="66">
        <f t="shared" si="0"/>
        <v>3.930000000000007</v>
      </c>
      <c r="E17" s="66">
        <v>81</v>
      </c>
      <c r="F17" s="66">
        <v>70.19500000000001</v>
      </c>
      <c r="G17" s="66">
        <f t="shared" si="1"/>
        <v>10.804999999999993</v>
      </c>
      <c r="I17" s="67"/>
      <c r="J17" s="68"/>
      <c r="K17" s="69"/>
      <c r="L17" s="68"/>
      <c r="M17" s="69"/>
      <c r="N17" s="3"/>
      <c r="O17" s="69"/>
      <c r="P17" s="3"/>
      <c r="Q17" s="3"/>
      <c r="R17" s="3"/>
      <c r="S17" s="3"/>
      <c r="U17" s="70"/>
    </row>
    <row r="18" spans="1:21" ht="15">
      <c r="A18" s="64">
        <v>10</v>
      </c>
      <c r="B18" s="65">
        <v>204.2</v>
      </c>
      <c r="C18" s="66">
        <v>199.775</v>
      </c>
      <c r="D18" s="66">
        <f t="shared" si="0"/>
        <v>4.424999999999983</v>
      </c>
      <c r="E18" s="66">
        <v>93</v>
      </c>
      <c r="F18" s="66">
        <v>79.89</v>
      </c>
      <c r="G18" s="66">
        <f t="shared" si="1"/>
        <v>13.11</v>
      </c>
      <c r="I18" s="67"/>
      <c r="J18" s="68"/>
      <c r="K18" s="69"/>
      <c r="L18" s="68"/>
      <c r="M18" s="71"/>
      <c r="N18" s="3"/>
      <c r="O18" s="69"/>
      <c r="P18" s="3"/>
      <c r="Q18" s="3"/>
      <c r="R18" s="3"/>
      <c r="S18" s="3"/>
      <c r="U18" s="70"/>
    </row>
    <row r="19" spans="1:21" ht="15">
      <c r="A19" s="64">
        <v>11</v>
      </c>
      <c r="B19" s="65">
        <v>209.4</v>
      </c>
      <c r="C19" s="66">
        <v>204.72</v>
      </c>
      <c r="D19" s="66">
        <f t="shared" si="0"/>
        <v>4.680000000000007</v>
      </c>
      <c r="E19" s="66">
        <v>86.2</v>
      </c>
      <c r="F19" s="66">
        <v>71.25</v>
      </c>
      <c r="G19" s="66">
        <f t="shared" si="1"/>
        <v>14.950000000000003</v>
      </c>
      <c r="I19" s="67"/>
      <c r="J19" s="68"/>
      <c r="K19" s="69"/>
      <c r="L19" s="68"/>
      <c r="M19" s="71"/>
      <c r="N19" s="3"/>
      <c r="O19" s="69"/>
      <c r="P19" s="3"/>
      <c r="Q19" s="3"/>
      <c r="R19" s="3"/>
      <c r="S19" s="3"/>
      <c r="U19" s="70"/>
    </row>
    <row r="20" spans="1:21" ht="15">
      <c r="A20" s="64">
        <v>12</v>
      </c>
      <c r="B20" s="65">
        <v>202.4</v>
      </c>
      <c r="C20" s="66">
        <v>197.54500000000002</v>
      </c>
      <c r="D20" s="66">
        <f t="shared" si="0"/>
        <v>4.85499999999999</v>
      </c>
      <c r="E20" s="66">
        <v>81.8</v>
      </c>
      <c r="F20" s="66">
        <v>66.925</v>
      </c>
      <c r="G20" s="66">
        <f t="shared" si="1"/>
        <v>14.875</v>
      </c>
      <c r="I20" s="67"/>
      <c r="J20" s="68"/>
      <c r="K20" s="69"/>
      <c r="L20" s="68"/>
      <c r="M20" s="71"/>
      <c r="N20" s="3"/>
      <c r="O20" s="69"/>
      <c r="P20" s="3"/>
      <c r="Q20" s="3"/>
      <c r="R20" s="3"/>
      <c r="S20" s="3"/>
      <c r="U20" s="70"/>
    </row>
    <row r="21" spans="1:21" ht="15">
      <c r="A21" s="64">
        <v>13</v>
      </c>
      <c r="B21" s="65">
        <v>195.2</v>
      </c>
      <c r="C21" s="66">
        <v>188.64999999999998</v>
      </c>
      <c r="D21" s="66">
        <f t="shared" si="0"/>
        <v>6.550000000000011</v>
      </c>
      <c r="E21" s="66">
        <v>77.4</v>
      </c>
      <c r="F21" s="66">
        <v>63.48</v>
      </c>
      <c r="G21" s="66">
        <f t="shared" si="1"/>
        <v>13.920000000000009</v>
      </c>
      <c r="I21" s="67"/>
      <c r="J21" s="68"/>
      <c r="K21" s="69"/>
      <c r="L21" s="68"/>
      <c r="M21" s="71"/>
      <c r="N21" s="3"/>
      <c r="O21" s="69"/>
      <c r="P21" s="3"/>
      <c r="Q21" s="3"/>
      <c r="R21" s="3"/>
      <c r="S21" s="3"/>
      <c r="U21" s="70"/>
    </row>
    <row r="22" spans="1:21" ht="15">
      <c r="A22" s="64">
        <v>14</v>
      </c>
      <c r="B22" s="65">
        <v>197.6</v>
      </c>
      <c r="C22" s="66">
        <v>193.025</v>
      </c>
      <c r="D22" s="66">
        <f t="shared" si="0"/>
        <v>4.574999999999989</v>
      </c>
      <c r="E22" s="66">
        <v>89.2</v>
      </c>
      <c r="F22" s="66">
        <v>78.42000000000002</v>
      </c>
      <c r="G22" s="66">
        <f t="shared" si="1"/>
        <v>10.779999999999987</v>
      </c>
      <c r="I22" s="67"/>
      <c r="J22" s="68"/>
      <c r="K22" s="69"/>
      <c r="L22" s="68"/>
      <c r="M22" s="71"/>
      <c r="N22" s="3"/>
      <c r="O22" s="69"/>
      <c r="P22" s="3"/>
      <c r="Q22" s="3"/>
      <c r="R22" s="3"/>
      <c r="S22" s="3"/>
      <c r="U22" s="70"/>
    </row>
    <row r="23" spans="1:19" ht="15">
      <c r="A23" s="72">
        <v>15</v>
      </c>
      <c r="B23" s="65">
        <v>202</v>
      </c>
      <c r="C23" s="66">
        <v>197.23000000000002</v>
      </c>
      <c r="D23" s="66">
        <f t="shared" si="0"/>
        <v>4.769999999999982</v>
      </c>
      <c r="E23" s="66">
        <v>86</v>
      </c>
      <c r="F23" s="66">
        <v>76.9</v>
      </c>
      <c r="G23" s="66">
        <f t="shared" si="1"/>
        <v>9.099999999999994</v>
      </c>
      <c r="I23" s="67"/>
      <c r="J23" s="68"/>
      <c r="K23" s="69"/>
      <c r="L23" s="68"/>
      <c r="M23" s="69"/>
      <c r="N23" s="3"/>
      <c r="O23" s="69"/>
      <c r="P23" s="3"/>
      <c r="Q23" s="3"/>
      <c r="R23" s="3"/>
      <c r="S23" s="3"/>
    </row>
    <row r="24" spans="1:19" ht="15">
      <c r="A24" s="64">
        <v>16</v>
      </c>
      <c r="B24" s="65">
        <v>198.2</v>
      </c>
      <c r="C24" s="66">
        <v>193.385</v>
      </c>
      <c r="D24" s="66">
        <f t="shared" si="0"/>
        <v>4.814999999999998</v>
      </c>
      <c r="E24" s="66">
        <v>81.6</v>
      </c>
      <c r="F24" s="66">
        <v>71.915</v>
      </c>
      <c r="G24" s="66">
        <f t="shared" si="1"/>
        <v>9.684999999999988</v>
      </c>
      <c r="I24" s="67"/>
      <c r="J24" s="68"/>
      <c r="K24" s="69"/>
      <c r="L24" s="68"/>
      <c r="M24" s="71"/>
      <c r="N24" s="3"/>
      <c r="O24" s="69"/>
      <c r="P24" s="3"/>
      <c r="Q24" s="3"/>
      <c r="R24" s="3"/>
      <c r="S24" s="3"/>
    </row>
    <row r="25" spans="1:19" ht="15">
      <c r="A25" s="64">
        <v>17</v>
      </c>
      <c r="B25" s="65">
        <v>176.2</v>
      </c>
      <c r="C25" s="66">
        <v>171.965</v>
      </c>
      <c r="D25" s="66">
        <f t="shared" si="0"/>
        <v>4.234999999999985</v>
      </c>
      <c r="E25" s="66">
        <v>67</v>
      </c>
      <c r="F25" s="66">
        <v>51.364999999999995</v>
      </c>
      <c r="G25" s="66">
        <f t="shared" si="1"/>
        <v>15.635000000000005</v>
      </c>
      <c r="I25" s="67"/>
      <c r="J25" s="68"/>
      <c r="K25" s="69"/>
      <c r="L25" s="68"/>
      <c r="M25" s="71"/>
      <c r="N25" s="3"/>
      <c r="O25" s="69"/>
      <c r="P25" s="3"/>
      <c r="Q25" s="3"/>
      <c r="R25" s="3"/>
      <c r="S25" s="3"/>
    </row>
    <row r="26" spans="1:19" ht="15">
      <c r="A26" s="64">
        <v>18</v>
      </c>
      <c r="B26" s="65">
        <v>151.6</v>
      </c>
      <c r="C26" s="66">
        <v>147.64500000000004</v>
      </c>
      <c r="D26" s="66">
        <f t="shared" si="0"/>
        <v>3.9549999999999557</v>
      </c>
      <c r="E26" s="66">
        <v>43.2</v>
      </c>
      <c r="F26" s="66">
        <v>33.265</v>
      </c>
      <c r="G26" s="66">
        <f t="shared" si="1"/>
        <v>9.935000000000002</v>
      </c>
      <c r="I26" s="67"/>
      <c r="J26" s="68"/>
      <c r="K26" s="69"/>
      <c r="L26" s="68"/>
      <c r="M26" s="71"/>
      <c r="N26" s="3"/>
      <c r="O26" s="69"/>
      <c r="P26" s="3"/>
      <c r="Q26" s="3"/>
      <c r="R26" s="3"/>
      <c r="S26" s="3"/>
    </row>
    <row r="27" spans="1:19" ht="15">
      <c r="A27" s="64">
        <v>19</v>
      </c>
      <c r="B27" s="65">
        <v>141.2</v>
      </c>
      <c r="C27" s="66">
        <v>137.43500000000003</v>
      </c>
      <c r="D27" s="66">
        <f t="shared" si="0"/>
        <v>3.764999999999958</v>
      </c>
      <c r="E27" s="66">
        <v>31.4</v>
      </c>
      <c r="F27" s="66">
        <v>20.195</v>
      </c>
      <c r="G27" s="66">
        <f t="shared" si="1"/>
        <v>11.204999999999998</v>
      </c>
      <c r="I27" s="67"/>
      <c r="J27" s="68"/>
      <c r="K27" s="69"/>
      <c r="L27" s="68"/>
      <c r="M27" s="71"/>
      <c r="N27" s="3"/>
      <c r="O27" s="69"/>
      <c r="P27" s="3"/>
      <c r="Q27" s="3"/>
      <c r="R27" s="3"/>
      <c r="S27" s="3"/>
    </row>
    <row r="28" spans="1:19" ht="15">
      <c r="A28" s="64">
        <v>20</v>
      </c>
      <c r="B28" s="65">
        <v>126.8</v>
      </c>
      <c r="C28" s="66">
        <v>123.29999999999998</v>
      </c>
      <c r="D28" s="66">
        <f t="shared" si="0"/>
        <v>3.500000000000014</v>
      </c>
      <c r="E28" s="66">
        <v>27</v>
      </c>
      <c r="F28" s="66">
        <v>13.860000000000001</v>
      </c>
      <c r="G28" s="66">
        <f t="shared" si="1"/>
        <v>13.139999999999999</v>
      </c>
      <c r="I28" s="67"/>
      <c r="J28" s="68"/>
      <c r="K28" s="69"/>
      <c r="L28" s="68"/>
      <c r="M28" s="71"/>
      <c r="N28" s="3"/>
      <c r="O28" s="69"/>
      <c r="P28" s="3"/>
      <c r="Q28" s="3"/>
      <c r="R28" s="3"/>
      <c r="S28" s="3"/>
    </row>
    <row r="29" spans="1:19" ht="15">
      <c r="A29" s="72">
        <v>21</v>
      </c>
      <c r="B29" s="65">
        <v>122.8</v>
      </c>
      <c r="C29" s="66">
        <v>119.60000000000001</v>
      </c>
      <c r="D29" s="66">
        <f t="shared" si="0"/>
        <v>3.1999999999999886</v>
      </c>
      <c r="E29" s="66">
        <v>27.2</v>
      </c>
      <c r="F29" s="66">
        <v>14.855</v>
      </c>
      <c r="G29" s="66">
        <f t="shared" si="1"/>
        <v>12.344999999999999</v>
      </c>
      <c r="I29" s="67"/>
      <c r="J29" s="68"/>
      <c r="K29" s="69"/>
      <c r="L29" s="68"/>
      <c r="M29" s="69"/>
      <c r="N29" s="3"/>
      <c r="O29" s="69"/>
      <c r="P29" s="3"/>
      <c r="Q29" s="3"/>
      <c r="R29" s="3"/>
      <c r="S29" s="3"/>
    </row>
    <row r="30" spans="1:19" ht="15">
      <c r="A30" s="72">
        <v>22</v>
      </c>
      <c r="B30" s="65">
        <v>109.8</v>
      </c>
      <c r="C30" s="66">
        <v>106.70500000000001</v>
      </c>
      <c r="D30" s="66">
        <f t="shared" si="0"/>
        <v>3.0949999999999847</v>
      </c>
      <c r="E30" s="66">
        <v>23.2</v>
      </c>
      <c r="F30" s="66">
        <v>12.745</v>
      </c>
      <c r="G30" s="66">
        <f t="shared" si="1"/>
        <v>10.455</v>
      </c>
      <c r="I30" s="67"/>
      <c r="J30" s="68"/>
      <c r="K30" s="69"/>
      <c r="L30" s="68"/>
      <c r="M30" s="69"/>
      <c r="N30" s="3"/>
      <c r="O30" s="69"/>
      <c r="P30" s="3"/>
      <c r="Q30" s="3"/>
      <c r="R30" s="3"/>
      <c r="S30" s="3"/>
    </row>
    <row r="31" spans="1:19" ht="15">
      <c r="A31" s="72">
        <v>23</v>
      </c>
      <c r="B31" s="65">
        <v>106.2</v>
      </c>
      <c r="C31" s="66">
        <v>103.11500000000001</v>
      </c>
      <c r="D31" s="66">
        <f t="shared" si="0"/>
        <v>3.0849999999999937</v>
      </c>
      <c r="E31" s="66">
        <v>23</v>
      </c>
      <c r="F31" s="66">
        <v>11.945</v>
      </c>
      <c r="G31" s="66">
        <f t="shared" si="1"/>
        <v>11.055</v>
      </c>
      <c r="I31" s="67"/>
      <c r="J31" s="68"/>
      <c r="K31" s="69"/>
      <c r="L31" s="68"/>
      <c r="M31" s="69"/>
      <c r="N31" s="3"/>
      <c r="O31" s="69"/>
      <c r="P31" s="3"/>
      <c r="Q31" s="3"/>
      <c r="R31" s="3"/>
      <c r="S31" s="3"/>
    </row>
    <row r="32" spans="1:19" ht="15">
      <c r="A32" s="72">
        <v>24</v>
      </c>
      <c r="B32" s="65">
        <v>103.4</v>
      </c>
      <c r="C32" s="66">
        <v>100.25</v>
      </c>
      <c r="D32" s="66">
        <f t="shared" si="0"/>
        <v>3.1500000000000057</v>
      </c>
      <c r="E32" s="66">
        <v>24.4</v>
      </c>
      <c r="F32" s="66">
        <v>13.73</v>
      </c>
      <c r="G32" s="66">
        <f t="shared" si="1"/>
        <v>10.669999999999998</v>
      </c>
      <c r="I32" s="67"/>
      <c r="J32" s="68"/>
      <c r="K32" s="69"/>
      <c r="L32" s="68"/>
      <c r="M32" s="69"/>
      <c r="N32" s="3"/>
      <c r="O32" s="69"/>
      <c r="P32" s="3"/>
      <c r="Q32" s="3"/>
      <c r="R32" s="3"/>
      <c r="S32" s="3"/>
    </row>
    <row r="33" spans="1:19" ht="15">
      <c r="A33" s="12" t="s">
        <v>16</v>
      </c>
      <c r="B33" s="73">
        <f aca="true" t="shared" si="2" ref="B33:G33">SUM(B9:B32)</f>
        <v>3460.2</v>
      </c>
      <c r="C33" s="73">
        <f t="shared" si="2"/>
        <v>3367.960000000001</v>
      </c>
      <c r="D33" s="73">
        <f t="shared" si="2"/>
        <v>92.2399999999999</v>
      </c>
      <c r="E33" s="74">
        <f t="shared" si="2"/>
        <v>1161.4000000000003</v>
      </c>
      <c r="F33" s="74">
        <f t="shared" si="2"/>
        <v>875.5350000000001</v>
      </c>
      <c r="G33" s="75">
        <f t="shared" si="2"/>
        <v>285.86499999999995</v>
      </c>
      <c r="H33" s="70"/>
      <c r="I33" s="76"/>
      <c r="J33" s="76"/>
      <c r="K33" s="69"/>
      <c r="L33" s="77"/>
      <c r="M33" s="69"/>
      <c r="N33" s="3"/>
      <c r="O33" s="69"/>
      <c r="P33" s="3"/>
      <c r="Q33" s="3"/>
      <c r="R33" s="3"/>
      <c r="S33" s="3"/>
    </row>
    <row r="34" spans="9:19" ht="15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15">
      <c r="A35" s="70"/>
    </row>
    <row r="36" spans="3:5" ht="15">
      <c r="C36" s="70"/>
      <c r="D36" s="70"/>
      <c r="E36" s="70"/>
    </row>
    <row r="40" spans="3:7" ht="15">
      <c r="C40" t="s">
        <v>37</v>
      </c>
      <c r="E40" s="3"/>
      <c r="F40" s="3"/>
      <c r="G40" s="3"/>
    </row>
    <row r="41" ht="15">
      <c r="V41" s="49" t="s">
        <v>29</v>
      </c>
    </row>
  </sheetData>
  <sheetProtection/>
  <mergeCells count="5">
    <mergeCell ref="A4:G4"/>
    <mergeCell ref="A5:G5"/>
    <mergeCell ref="A6:A7"/>
    <mergeCell ref="B6:D6"/>
    <mergeCell ref="E6:G6"/>
  </mergeCells>
  <conditionalFormatting sqref="G9:G32">
    <cfRule type="cellIs" priority="2" dxfId="4" operator="lessThan" stopIfTrue="1">
      <formula>0</formula>
    </cfRule>
  </conditionalFormatting>
  <conditionalFormatting sqref="D9:D32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2"/>
  <sheetViews>
    <sheetView view="pageBreakPreview" zoomScale="70" zoomScaleNormal="85" zoomScaleSheetLayoutView="70" zoomScalePageLayoutView="0" workbookViewId="0" topLeftCell="A1">
      <selection activeCell="A2" sqref="A2"/>
    </sheetView>
  </sheetViews>
  <sheetFormatPr defaultColWidth="9.140625" defaultRowHeight="15"/>
  <cols>
    <col min="2" max="2" width="12.57421875" style="0" customWidth="1"/>
    <col min="3" max="4" width="12.28125" style="0" customWidth="1"/>
    <col min="5" max="5" width="12.421875" style="0" customWidth="1"/>
    <col min="6" max="6" width="12.57421875" style="0" customWidth="1"/>
    <col min="7" max="7" width="12.421875" style="0" customWidth="1"/>
    <col min="8" max="8" width="12.28125" style="0" customWidth="1"/>
    <col min="9" max="9" width="12.7109375" style="0" customWidth="1"/>
    <col min="10" max="10" width="12.140625" style="0" customWidth="1"/>
    <col min="11" max="13" width="12.57421875" style="0" customWidth="1"/>
  </cols>
  <sheetData>
    <row r="1" spans="2:12" ht="15">
      <c r="B1" s="1" t="s">
        <v>0</v>
      </c>
      <c r="C1" s="1"/>
      <c r="D1" s="1"/>
      <c r="J1" s="1"/>
      <c r="K1" s="2" t="s">
        <v>38</v>
      </c>
      <c r="L1" s="1"/>
    </row>
    <row r="2" ht="15">
      <c r="B2" t="s">
        <v>1</v>
      </c>
    </row>
    <row r="3" spans="1:11" ht="15">
      <c r="A3" s="3"/>
      <c r="B3" s="3"/>
      <c r="C3" s="3"/>
      <c r="D3" s="3"/>
      <c r="K3" s="2" t="s">
        <v>2</v>
      </c>
    </row>
    <row r="4" spans="1:12" ht="15">
      <c r="A4" s="4" t="s">
        <v>3</v>
      </c>
      <c r="B4" s="1"/>
      <c r="C4" s="1"/>
      <c r="D4" s="1"/>
      <c r="G4" s="5" t="s">
        <v>4</v>
      </c>
      <c r="J4" s="6"/>
      <c r="K4" s="6"/>
      <c r="L4" s="6"/>
    </row>
    <row r="5" ht="15">
      <c r="C5" t="s">
        <v>5</v>
      </c>
    </row>
    <row r="6" ht="15">
      <c r="D6" t="s">
        <v>6</v>
      </c>
    </row>
    <row r="7" spans="1:7" ht="15">
      <c r="A7" s="7" t="s">
        <v>19</v>
      </c>
      <c r="B7" s="8"/>
      <c r="C7" s="1"/>
      <c r="E7" t="s">
        <v>7</v>
      </c>
      <c r="G7" s="57">
        <v>42907</v>
      </c>
    </row>
    <row r="8" ht="15">
      <c r="B8" s="9" t="s">
        <v>8</v>
      </c>
    </row>
    <row r="9" spans="1:13" ht="15">
      <c r="A9" s="82" t="s">
        <v>9</v>
      </c>
      <c r="B9" s="85" t="s">
        <v>10</v>
      </c>
      <c r="C9" s="86"/>
      <c r="D9" s="86"/>
      <c r="E9" s="86"/>
      <c r="F9" s="86"/>
      <c r="G9" s="87"/>
      <c r="H9" s="85" t="s">
        <v>11</v>
      </c>
      <c r="I9" s="86"/>
      <c r="J9" s="86"/>
      <c r="K9" s="86"/>
      <c r="L9" s="86"/>
      <c r="M9" s="87"/>
    </row>
    <row r="10" spans="1:13" ht="15">
      <c r="A10" s="83"/>
      <c r="B10" s="10" t="s">
        <v>20</v>
      </c>
      <c r="C10" s="11"/>
      <c r="D10" s="10"/>
      <c r="E10" s="12"/>
      <c r="F10" s="13"/>
      <c r="G10" s="14"/>
      <c r="H10" s="10" t="str">
        <f>B10</f>
        <v>РП-10 кВ "Котельная №2" яч.11 ввод 10 кВ от РП-10 кВ АО "БМЗ"</v>
      </c>
      <c r="I10" s="11"/>
      <c r="J10" s="10"/>
      <c r="K10" s="12"/>
      <c r="L10" s="13"/>
      <c r="M10" s="14"/>
    </row>
    <row r="11" spans="1:13" ht="15">
      <c r="A11" s="83"/>
      <c r="B11" s="6" t="s">
        <v>12</v>
      </c>
      <c r="C11" s="6"/>
      <c r="D11" s="15">
        <v>2400</v>
      </c>
      <c r="E11" s="12" t="s">
        <v>12</v>
      </c>
      <c r="F11" s="6"/>
      <c r="G11" s="15"/>
      <c r="H11" s="12" t="s">
        <v>12</v>
      </c>
      <c r="I11" s="6"/>
      <c r="J11" s="15">
        <f>D11</f>
        <v>2400</v>
      </c>
      <c r="K11" s="12" t="s">
        <v>12</v>
      </c>
      <c r="L11" s="6"/>
      <c r="M11" s="15"/>
    </row>
    <row r="12" spans="1:13" ht="45.75" thickBot="1">
      <c r="A12" s="84"/>
      <c r="B12" s="16" t="s">
        <v>13</v>
      </c>
      <c r="C12" s="17" t="s">
        <v>14</v>
      </c>
      <c r="D12" s="16" t="s">
        <v>15</v>
      </c>
      <c r="E12" s="16" t="s">
        <v>13</v>
      </c>
      <c r="F12" s="17" t="s">
        <v>14</v>
      </c>
      <c r="G12" s="16" t="s">
        <v>15</v>
      </c>
      <c r="H12" s="16" t="s">
        <v>13</v>
      </c>
      <c r="I12" s="17" t="s">
        <v>14</v>
      </c>
      <c r="J12" s="16" t="s">
        <v>15</v>
      </c>
      <c r="K12" s="16" t="s">
        <v>13</v>
      </c>
      <c r="L12" s="17" t="s">
        <v>14</v>
      </c>
      <c r="M12" s="16" t="s">
        <v>15</v>
      </c>
    </row>
    <row r="13" spans="1:13" ht="15.75" thickBot="1">
      <c r="A13" s="17">
        <v>0</v>
      </c>
      <c r="B13" s="18"/>
      <c r="C13" s="19"/>
      <c r="D13" s="20"/>
      <c r="E13" s="18"/>
      <c r="F13" s="21"/>
      <c r="G13" s="22"/>
      <c r="H13" s="18"/>
      <c r="I13" s="21"/>
      <c r="J13" s="23"/>
      <c r="K13" s="24"/>
      <c r="L13" s="21"/>
      <c r="M13" s="25"/>
    </row>
    <row r="14" spans="1:20" ht="15">
      <c r="A14" s="17">
        <v>1</v>
      </c>
      <c r="B14" s="26"/>
      <c r="C14" s="27"/>
      <c r="D14" s="50">
        <v>9.6</v>
      </c>
      <c r="E14" s="51"/>
      <c r="F14" s="52"/>
      <c r="G14" s="50"/>
      <c r="H14" s="51"/>
      <c r="I14" s="52"/>
      <c r="J14" s="50">
        <v>14</v>
      </c>
      <c r="K14" s="28"/>
      <c r="L14" s="27"/>
      <c r="M14" s="17"/>
      <c r="N14" s="3"/>
      <c r="O14" s="3"/>
      <c r="P14" s="29"/>
      <c r="Q14" s="30"/>
      <c r="R14" s="3"/>
      <c r="S14" s="29"/>
      <c r="T14" s="30"/>
    </row>
    <row r="15" spans="1:20" ht="15">
      <c r="A15" s="17">
        <v>2</v>
      </c>
      <c r="B15" s="26"/>
      <c r="C15" s="27"/>
      <c r="D15" s="50">
        <v>9.799999999999999</v>
      </c>
      <c r="E15" s="51"/>
      <c r="F15" s="52"/>
      <c r="G15" s="50"/>
      <c r="H15" s="51"/>
      <c r="I15" s="52"/>
      <c r="J15" s="50">
        <v>14</v>
      </c>
      <c r="K15" s="28"/>
      <c r="L15" s="27"/>
      <c r="M15" s="17"/>
      <c r="N15" s="3"/>
      <c r="O15" s="3"/>
      <c r="P15" s="29"/>
      <c r="Q15" s="30"/>
      <c r="R15" s="3"/>
      <c r="S15" s="29"/>
      <c r="T15" s="30"/>
    </row>
    <row r="16" spans="1:20" ht="15">
      <c r="A16" s="17">
        <v>3</v>
      </c>
      <c r="B16" s="26"/>
      <c r="C16" s="27"/>
      <c r="D16" s="50">
        <v>9.399999999999999</v>
      </c>
      <c r="E16" s="51"/>
      <c r="F16" s="52"/>
      <c r="G16" s="50"/>
      <c r="H16" s="51"/>
      <c r="I16" s="52"/>
      <c r="J16" s="50">
        <v>14</v>
      </c>
      <c r="K16" s="28"/>
      <c r="L16" s="27"/>
      <c r="M16" s="17"/>
      <c r="N16" s="3"/>
      <c r="O16" s="3"/>
      <c r="P16" s="29"/>
      <c r="Q16" s="30"/>
      <c r="R16" s="3"/>
      <c r="S16" s="29"/>
      <c r="T16" s="30"/>
    </row>
    <row r="17" spans="1:20" ht="15">
      <c r="A17" s="17">
        <v>4</v>
      </c>
      <c r="B17" s="26"/>
      <c r="C17" s="27"/>
      <c r="D17" s="50">
        <v>9.799999999999999</v>
      </c>
      <c r="E17" s="51"/>
      <c r="F17" s="52"/>
      <c r="G17" s="50"/>
      <c r="H17" s="51"/>
      <c r="I17" s="52"/>
      <c r="J17" s="50">
        <v>14.4</v>
      </c>
      <c r="K17" s="28"/>
      <c r="L17" s="27"/>
      <c r="M17" s="17"/>
      <c r="N17" s="3"/>
      <c r="O17" s="3"/>
      <c r="P17" s="29"/>
      <c r="Q17" s="30"/>
      <c r="R17" s="3"/>
      <c r="S17" s="29"/>
      <c r="T17" s="30"/>
    </row>
    <row r="18" spans="1:20" ht="15">
      <c r="A18" s="17">
        <v>5</v>
      </c>
      <c r="B18" s="26"/>
      <c r="C18" s="27"/>
      <c r="D18" s="50">
        <v>6.3999999999999995</v>
      </c>
      <c r="E18" s="51"/>
      <c r="F18" s="52"/>
      <c r="G18" s="50"/>
      <c r="H18" s="51"/>
      <c r="I18" s="52"/>
      <c r="J18" s="50">
        <v>14.6</v>
      </c>
      <c r="K18" s="28"/>
      <c r="L18" s="27"/>
      <c r="M18" s="17"/>
      <c r="N18" s="3"/>
      <c r="O18" s="3"/>
      <c r="P18" s="29"/>
      <c r="Q18" s="30"/>
      <c r="R18" s="3"/>
      <c r="S18" s="29"/>
      <c r="T18" s="30"/>
    </row>
    <row r="19" spans="1:20" ht="15">
      <c r="A19" s="17">
        <v>6</v>
      </c>
      <c r="B19" s="26"/>
      <c r="C19" s="27"/>
      <c r="D19" s="50">
        <v>6.8</v>
      </c>
      <c r="E19" s="51"/>
      <c r="F19" s="52"/>
      <c r="G19" s="50"/>
      <c r="H19" s="51"/>
      <c r="I19" s="52"/>
      <c r="J19" s="50">
        <v>14.6</v>
      </c>
      <c r="K19" s="28"/>
      <c r="L19" s="27"/>
      <c r="M19" s="17"/>
      <c r="N19" s="3"/>
      <c r="O19" s="3"/>
      <c r="P19" s="29"/>
      <c r="Q19" s="30"/>
      <c r="R19" s="3"/>
      <c r="S19" s="29"/>
      <c r="T19" s="30"/>
    </row>
    <row r="20" spans="1:20" ht="15">
      <c r="A20" s="17">
        <v>7</v>
      </c>
      <c r="B20" s="26"/>
      <c r="C20" s="27"/>
      <c r="D20" s="50">
        <v>6.8</v>
      </c>
      <c r="E20" s="51"/>
      <c r="F20" s="52"/>
      <c r="G20" s="50"/>
      <c r="H20" s="51"/>
      <c r="I20" s="52"/>
      <c r="J20" s="50">
        <v>14.6</v>
      </c>
      <c r="K20" s="28"/>
      <c r="L20" s="27"/>
      <c r="M20" s="17"/>
      <c r="N20" s="3"/>
      <c r="O20" s="3"/>
      <c r="P20" s="29"/>
      <c r="Q20" s="30"/>
      <c r="R20" s="3"/>
      <c r="S20" s="29"/>
      <c r="T20" s="30"/>
    </row>
    <row r="21" spans="1:20" ht="15">
      <c r="A21" s="17">
        <v>8</v>
      </c>
      <c r="B21" s="26"/>
      <c r="C21" s="27"/>
      <c r="D21" s="50">
        <v>9</v>
      </c>
      <c r="E21" s="51"/>
      <c r="F21" s="52"/>
      <c r="G21" s="50"/>
      <c r="H21" s="51"/>
      <c r="I21" s="52"/>
      <c r="J21" s="50">
        <v>16.2</v>
      </c>
      <c r="K21" s="28"/>
      <c r="L21" s="27"/>
      <c r="M21" s="17"/>
      <c r="N21" s="31"/>
      <c r="O21" s="3"/>
      <c r="P21" s="29"/>
      <c r="Q21" s="30"/>
      <c r="R21" s="3"/>
      <c r="S21" s="29"/>
      <c r="T21" s="30"/>
    </row>
    <row r="22" spans="1:20" ht="15">
      <c r="A22" s="17">
        <v>9</v>
      </c>
      <c r="B22" s="26"/>
      <c r="C22" s="27"/>
      <c r="D22" s="50">
        <v>10.599999999999998</v>
      </c>
      <c r="E22" s="51"/>
      <c r="F22" s="52"/>
      <c r="G22" s="50"/>
      <c r="H22" s="51"/>
      <c r="I22" s="52"/>
      <c r="J22" s="50">
        <v>17.8</v>
      </c>
      <c r="K22" s="28"/>
      <c r="L22" s="27"/>
      <c r="M22" s="17"/>
      <c r="N22" s="31"/>
      <c r="O22" s="3"/>
      <c r="P22" s="29"/>
      <c r="Q22" s="30"/>
      <c r="R22" s="3"/>
      <c r="S22" s="29"/>
      <c r="T22" s="30"/>
    </row>
    <row r="23" spans="1:20" ht="15">
      <c r="A23" s="17">
        <v>10</v>
      </c>
      <c r="B23" s="26"/>
      <c r="C23" s="27"/>
      <c r="D23" s="50">
        <v>39.199999999999996</v>
      </c>
      <c r="E23" s="51"/>
      <c r="F23" s="52"/>
      <c r="G23" s="50"/>
      <c r="H23" s="51"/>
      <c r="I23" s="52"/>
      <c r="J23" s="50">
        <v>53</v>
      </c>
      <c r="K23" s="28"/>
      <c r="L23" s="27"/>
      <c r="M23" s="17"/>
      <c r="N23" s="31"/>
      <c r="O23" s="3"/>
      <c r="P23" s="29"/>
      <c r="Q23" s="30"/>
      <c r="R23" s="3"/>
      <c r="S23" s="29"/>
      <c r="T23" s="30"/>
    </row>
    <row r="24" spans="1:20" ht="15">
      <c r="A24" s="17">
        <v>11</v>
      </c>
      <c r="B24" s="26"/>
      <c r="C24" s="27"/>
      <c r="D24" s="50">
        <v>36.6</v>
      </c>
      <c r="E24" s="51"/>
      <c r="F24" s="52"/>
      <c r="G24" s="50"/>
      <c r="H24" s="51"/>
      <c r="I24" s="52"/>
      <c r="J24" s="50">
        <v>38.800000000000004</v>
      </c>
      <c r="K24" s="28"/>
      <c r="L24" s="27"/>
      <c r="M24" s="17"/>
      <c r="N24" s="31"/>
      <c r="O24" s="3"/>
      <c r="P24" s="29"/>
      <c r="Q24" s="30"/>
      <c r="R24" s="3"/>
      <c r="S24" s="29"/>
      <c r="T24" s="30"/>
    </row>
    <row r="25" spans="1:20" ht="15">
      <c r="A25" s="17">
        <v>12</v>
      </c>
      <c r="B25" s="26"/>
      <c r="C25" s="27"/>
      <c r="D25" s="50">
        <v>39.99999999999999</v>
      </c>
      <c r="E25" s="51"/>
      <c r="F25" s="52"/>
      <c r="G25" s="50"/>
      <c r="H25" s="51"/>
      <c r="I25" s="52"/>
      <c r="J25" s="50">
        <v>49.2</v>
      </c>
      <c r="K25" s="28"/>
      <c r="L25" s="27"/>
      <c r="M25" s="17"/>
      <c r="N25" s="31"/>
      <c r="O25" s="3"/>
      <c r="P25" s="29"/>
      <c r="Q25" s="30"/>
      <c r="R25" s="3"/>
      <c r="S25" s="29"/>
      <c r="T25" s="30"/>
    </row>
    <row r="26" spans="1:20" ht="15">
      <c r="A26" s="17">
        <v>13</v>
      </c>
      <c r="B26" s="26"/>
      <c r="C26" s="27"/>
      <c r="D26" s="50">
        <v>29.6</v>
      </c>
      <c r="E26" s="51"/>
      <c r="F26" s="52"/>
      <c r="G26" s="50"/>
      <c r="H26" s="51"/>
      <c r="I26" s="52"/>
      <c r="J26" s="50">
        <v>37.00000000000001</v>
      </c>
      <c r="K26" s="28"/>
      <c r="L26" s="27"/>
      <c r="M26" s="17"/>
      <c r="N26" s="31"/>
      <c r="O26" s="3"/>
      <c r="P26" s="29"/>
      <c r="Q26" s="30"/>
      <c r="R26" s="3"/>
      <c r="S26" s="29"/>
      <c r="T26" s="30"/>
    </row>
    <row r="27" spans="1:20" ht="15">
      <c r="A27" s="17">
        <v>14</v>
      </c>
      <c r="B27" s="26"/>
      <c r="C27" s="27"/>
      <c r="D27" s="50">
        <v>35.2</v>
      </c>
      <c r="E27" s="51"/>
      <c r="F27" s="52"/>
      <c r="G27" s="50"/>
      <c r="H27" s="51"/>
      <c r="I27" s="52"/>
      <c r="J27" s="50">
        <v>42</v>
      </c>
      <c r="K27" s="28"/>
      <c r="L27" s="27"/>
      <c r="M27" s="17"/>
      <c r="N27" s="31"/>
      <c r="O27" s="3"/>
      <c r="P27" s="29"/>
      <c r="Q27" s="30"/>
      <c r="R27" s="3"/>
      <c r="S27" s="29"/>
      <c r="T27" s="30"/>
    </row>
    <row r="28" spans="1:20" ht="15">
      <c r="A28" s="17">
        <v>15</v>
      </c>
      <c r="B28" s="26"/>
      <c r="C28" s="27"/>
      <c r="D28" s="50">
        <v>33.8</v>
      </c>
      <c r="E28" s="51"/>
      <c r="F28" s="52"/>
      <c r="G28" s="50"/>
      <c r="H28" s="51"/>
      <c r="I28" s="52"/>
      <c r="J28" s="50">
        <v>35.8</v>
      </c>
      <c r="K28" s="28"/>
      <c r="L28" s="27"/>
      <c r="M28" s="17"/>
      <c r="N28" s="30"/>
      <c r="O28" s="3"/>
      <c r="P28" s="29"/>
      <c r="Q28" s="30"/>
      <c r="R28" s="3"/>
      <c r="S28" s="29"/>
      <c r="T28" s="30"/>
    </row>
    <row r="29" spans="1:20" ht="15">
      <c r="A29" s="17">
        <v>16</v>
      </c>
      <c r="B29" s="26"/>
      <c r="C29" s="27"/>
      <c r="D29" s="50">
        <v>55</v>
      </c>
      <c r="E29" s="51"/>
      <c r="F29" s="52"/>
      <c r="G29" s="50"/>
      <c r="H29" s="51"/>
      <c r="I29" s="52"/>
      <c r="J29" s="50">
        <v>68.8</v>
      </c>
      <c r="K29" s="28"/>
      <c r="L29" s="27"/>
      <c r="M29" s="17"/>
      <c r="N29" s="31"/>
      <c r="O29" s="3"/>
      <c r="P29" s="29"/>
      <c r="Q29" s="30"/>
      <c r="R29" s="3"/>
      <c r="S29" s="29"/>
      <c r="T29" s="30"/>
    </row>
    <row r="30" spans="1:20" ht="15">
      <c r="A30" s="17">
        <v>17</v>
      </c>
      <c r="B30" s="26"/>
      <c r="C30" s="27"/>
      <c r="D30" s="50">
        <v>53.599999999999994</v>
      </c>
      <c r="E30" s="51"/>
      <c r="F30" s="52"/>
      <c r="G30" s="50"/>
      <c r="H30" s="51"/>
      <c r="I30" s="52"/>
      <c r="J30" s="50">
        <v>70.6</v>
      </c>
      <c r="K30" s="28"/>
      <c r="L30" s="27"/>
      <c r="M30" s="17"/>
      <c r="N30" s="31"/>
      <c r="O30" s="3"/>
      <c r="P30" s="29"/>
      <c r="Q30" s="30"/>
      <c r="R30" s="3"/>
      <c r="S30" s="29"/>
      <c r="T30" s="30"/>
    </row>
    <row r="31" spans="1:20" ht="15">
      <c r="A31" s="17">
        <v>18</v>
      </c>
      <c r="B31" s="26"/>
      <c r="C31" s="27"/>
      <c r="D31" s="50">
        <v>26.8</v>
      </c>
      <c r="E31" s="51"/>
      <c r="F31" s="52"/>
      <c r="G31" s="50"/>
      <c r="H31" s="51"/>
      <c r="I31" s="52"/>
      <c r="J31" s="50">
        <v>31.2</v>
      </c>
      <c r="K31" s="28"/>
      <c r="L31" s="27"/>
      <c r="M31" s="17"/>
      <c r="N31" s="31"/>
      <c r="O31" s="3"/>
      <c r="P31" s="29"/>
      <c r="Q31" s="30"/>
      <c r="R31" s="3"/>
      <c r="S31" s="29"/>
      <c r="T31" s="30"/>
    </row>
    <row r="32" spans="1:20" ht="15">
      <c r="A32" s="17">
        <v>19</v>
      </c>
      <c r="B32" s="26"/>
      <c r="C32" s="27"/>
      <c r="D32" s="50">
        <v>23.2</v>
      </c>
      <c r="E32" s="51"/>
      <c r="F32" s="52"/>
      <c r="G32" s="50"/>
      <c r="H32" s="51"/>
      <c r="I32" s="52"/>
      <c r="J32" s="50">
        <v>30.400000000000002</v>
      </c>
      <c r="K32" s="28"/>
      <c r="L32" s="27"/>
      <c r="M32" s="17"/>
      <c r="N32" s="31"/>
      <c r="O32" s="3"/>
      <c r="P32" s="29"/>
      <c r="Q32" s="30"/>
      <c r="R32" s="3"/>
      <c r="S32" s="29"/>
      <c r="T32" s="30"/>
    </row>
    <row r="33" spans="1:20" ht="15">
      <c r="A33" s="17">
        <v>20</v>
      </c>
      <c r="B33" s="26"/>
      <c r="C33" s="27"/>
      <c r="D33" s="50">
        <v>13.4</v>
      </c>
      <c r="E33" s="51"/>
      <c r="F33" s="52"/>
      <c r="G33" s="50"/>
      <c r="H33" s="51"/>
      <c r="I33" s="52"/>
      <c r="J33" s="50">
        <v>18.4</v>
      </c>
      <c r="K33" s="28"/>
      <c r="L33" s="27"/>
      <c r="M33" s="17"/>
      <c r="N33" s="31"/>
      <c r="O33" s="3"/>
      <c r="P33" s="29"/>
      <c r="Q33" s="30"/>
      <c r="R33" s="3"/>
      <c r="S33" s="29"/>
      <c r="T33" s="30"/>
    </row>
    <row r="34" spans="1:20" ht="15">
      <c r="A34" s="17">
        <v>21</v>
      </c>
      <c r="B34" s="26"/>
      <c r="C34" s="27"/>
      <c r="D34" s="50">
        <v>12.4</v>
      </c>
      <c r="E34" s="51"/>
      <c r="F34" s="52"/>
      <c r="G34" s="50"/>
      <c r="H34" s="51"/>
      <c r="I34" s="52"/>
      <c r="J34" s="50">
        <v>16.8</v>
      </c>
      <c r="K34" s="28"/>
      <c r="L34" s="27"/>
      <c r="M34" s="17"/>
      <c r="N34" s="30"/>
      <c r="O34" s="3"/>
      <c r="P34" s="29"/>
      <c r="Q34" s="30"/>
      <c r="R34" s="3"/>
      <c r="S34" s="29"/>
      <c r="T34" s="30"/>
    </row>
    <row r="35" spans="1:20" ht="15">
      <c r="A35" s="17">
        <v>22</v>
      </c>
      <c r="B35" s="26"/>
      <c r="C35" s="27"/>
      <c r="D35" s="50">
        <v>12.8</v>
      </c>
      <c r="E35" s="51"/>
      <c r="F35" s="52"/>
      <c r="G35" s="50"/>
      <c r="H35" s="51"/>
      <c r="I35" s="52"/>
      <c r="J35" s="50">
        <v>17</v>
      </c>
      <c r="K35" s="28"/>
      <c r="L35" s="27"/>
      <c r="M35" s="17"/>
      <c r="N35" s="30"/>
      <c r="O35" s="3"/>
      <c r="P35" s="29"/>
      <c r="Q35" s="30"/>
      <c r="R35" s="3"/>
      <c r="S35" s="29"/>
      <c r="T35" s="30"/>
    </row>
    <row r="36" spans="1:20" ht="15">
      <c r="A36" s="17">
        <v>23</v>
      </c>
      <c r="B36" s="26"/>
      <c r="C36" s="27"/>
      <c r="D36" s="50">
        <v>12.4</v>
      </c>
      <c r="E36" s="51"/>
      <c r="F36" s="52"/>
      <c r="G36" s="50"/>
      <c r="H36" s="51"/>
      <c r="I36" s="52"/>
      <c r="J36" s="50">
        <v>15.6</v>
      </c>
      <c r="K36" s="28"/>
      <c r="L36" s="27"/>
      <c r="M36" s="17"/>
      <c r="N36" s="30"/>
      <c r="O36" s="3"/>
      <c r="P36" s="29"/>
      <c r="Q36" s="30"/>
      <c r="R36" s="3"/>
      <c r="S36" s="29"/>
      <c r="T36" s="30"/>
    </row>
    <row r="37" spans="1:20" ht="15">
      <c r="A37" s="17">
        <v>24</v>
      </c>
      <c r="B37" s="26"/>
      <c r="C37" s="27"/>
      <c r="D37" s="50">
        <v>15</v>
      </c>
      <c r="E37" s="51"/>
      <c r="F37" s="52"/>
      <c r="G37" s="50"/>
      <c r="H37" s="51"/>
      <c r="I37" s="52"/>
      <c r="J37" s="50">
        <v>16.2</v>
      </c>
      <c r="K37" s="28"/>
      <c r="L37" s="27"/>
      <c r="M37" s="17"/>
      <c r="N37" s="3"/>
      <c r="O37" s="3"/>
      <c r="P37" s="29"/>
      <c r="Q37" s="30"/>
      <c r="R37" s="3"/>
      <c r="S37" s="29"/>
      <c r="T37" s="30"/>
    </row>
    <row r="38" spans="1:13" ht="15">
      <c r="A38" s="32" t="s">
        <v>16</v>
      </c>
      <c r="B38" s="33"/>
      <c r="C38" s="33"/>
      <c r="D38" s="34">
        <f>SUM(D14:D37)</f>
        <v>517.1999999999998</v>
      </c>
      <c r="E38" s="33"/>
      <c r="F38" s="33"/>
      <c r="G38" s="34"/>
      <c r="H38" s="33"/>
      <c r="I38" s="33"/>
      <c r="J38" s="34">
        <f>SUM(J14:J37)</f>
        <v>675</v>
      </c>
      <c r="K38" s="33"/>
      <c r="L38" s="33"/>
      <c r="M38" s="34"/>
    </row>
    <row r="39" ht="15">
      <c r="A39" t="s">
        <v>17</v>
      </c>
    </row>
    <row r="41" ht="15.75" customHeight="1">
      <c r="G41" t="s">
        <v>37</v>
      </c>
    </row>
    <row r="42" spans="1:26" ht="15">
      <c r="A42" s="35"/>
      <c r="B42" s="36"/>
      <c r="C42" s="35"/>
      <c r="D42" s="35"/>
      <c r="E42" s="36"/>
      <c r="F42" s="35"/>
      <c r="G42" s="35"/>
      <c r="H42" s="36"/>
      <c r="I42" s="35"/>
      <c r="J42" s="35"/>
      <c r="K42" s="36"/>
      <c r="L42" s="35"/>
      <c r="M42" s="35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"/>
      <c r="Z42" s="3"/>
    </row>
    <row r="43" spans="1:26" ht="15">
      <c r="A43" s="38"/>
      <c r="B43" s="39"/>
      <c r="C43" s="37"/>
      <c r="D43" s="37"/>
      <c r="E43" s="39"/>
      <c r="F43" s="37"/>
      <c r="G43" s="37"/>
      <c r="H43" s="39"/>
      <c r="I43" s="37"/>
      <c r="J43" s="37"/>
      <c r="K43" s="39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"/>
      <c r="Z43" s="3"/>
    </row>
    <row r="44" spans="1:26" ht="15">
      <c r="A44" s="3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3"/>
    </row>
    <row r="45" spans="1:26" ht="15">
      <c r="A45" s="38"/>
      <c r="B45" s="4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"/>
    </row>
    <row r="46" spans="1:28" ht="15">
      <c r="A46" s="38"/>
      <c r="B46" s="4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42"/>
      <c r="Z46" s="43"/>
      <c r="AA46" s="3"/>
      <c r="AB46" s="3"/>
    </row>
    <row r="47" spans="1:28" ht="15">
      <c r="A47" s="38"/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44"/>
      <c r="Y47" s="35"/>
      <c r="Z47" s="3"/>
      <c r="AA47" s="3"/>
      <c r="AB47" s="3"/>
    </row>
    <row r="48" spans="1:26" ht="15">
      <c r="A48" s="3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"/>
    </row>
    <row r="49" spans="1:25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46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"/>
    </row>
    <row r="52" ht="15">
      <c r="AC52" s="49" t="s">
        <v>18</v>
      </c>
    </row>
  </sheetData>
  <sheetProtection/>
  <mergeCells count="3">
    <mergeCell ref="A9:A12"/>
    <mergeCell ref="B9:G9"/>
    <mergeCell ref="H9:M9"/>
  </mergeCells>
  <printOptions/>
  <pageMargins left="0.2362204724409449" right="0.2362204724409449" top="0.15748031496062992" bottom="0.35433070866141736" header="0.31496062992125984" footer="0.3149606299212598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2016-06-23T06:44:12Z</cp:lastPrinted>
  <dcterms:created xsi:type="dcterms:W3CDTF">2016-06-23T06:05:57Z</dcterms:created>
  <dcterms:modified xsi:type="dcterms:W3CDTF">2017-07-07T12:59:48Z</dcterms:modified>
  <cp:category/>
  <cp:version/>
  <cp:contentType/>
  <cp:contentStatus/>
</cp:coreProperties>
</file>